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СОБРАНИЕ 2022\"/>
    </mc:Choice>
  </mc:AlternateContent>
  <xr:revisionPtr revIDLastSave="0" documentId="8_{70727007-F630-4E17-B625-050226D0C03F}" xr6:coauthVersionLast="47" xr6:coauthVersionMax="47" xr10:uidLastSave="{00000000-0000-0000-0000-000000000000}"/>
  <bookViews>
    <workbookView activeTab="0" tabRatio="500" windowHeight="10830" windowWidth="20190" xWindow="300" xr2:uid="{00000000-000D-0000-FFFF-FFFF00000000}" yWindow="690"/>
  </bookViews>
  <sheets>
    <sheet name=" СМЕТА 2022 (2023) гг" sheetId="1" r:id="rId1"/>
    <sheet name="ФЭО 2022 (2023)" sheetId="2" r:id="rId2"/>
  </sheets>
  <calcPr refMode="R1C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<sst xmlns="http://schemas.openxmlformats.org/spreadsheetml/2006/main" count="440" uniqueCount="219">
  <si>
    <t xml:space="preserve">ПРОЕКТ ПРИХОДНО-РАСХОДНОЙ СМЕТЫ </t>
  </si>
  <si>
    <t>садоводческого некоммерческого товарищества № 2 АО "Югтекс" на 2022 (2023) годы</t>
  </si>
  <si>
    <t>Общая площадь участков, кв.м</t>
  </si>
  <si>
    <t>Количество участков</t>
  </si>
  <si>
    <t xml:space="preserve">ПЛАНИРУЕМЫЕ ДОХОДЫ </t>
  </si>
  <si>
    <t>ПЛАНИРУЕМОЕ ПОСТУПЛЕНИЕ ОТ ЧЛЕНОВ СНТ И ИНДИВИДУАЛЬНЫХ САДОВОДОВ</t>
  </si>
  <si>
    <t>Общая площадь  участков, кв.м</t>
  </si>
  <si>
    <t>Сумма, руб.</t>
  </si>
  <si>
    <t>1.1.</t>
  </si>
  <si>
    <t>Членский взнос и плата за пользование объектами инфраструктуры и имущества общего пользования для индивидуальных садоводов 2022 (2023) год</t>
  </si>
  <si>
    <t>1.2.</t>
  </si>
  <si>
    <t>х</t>
  </si>
  <si>
    <t>1.3.</t>
  </si>
  <si>
    <t>Пени</t>
  </si>
  <si>
    <t>ПРОЧИЕ ПОСТУПЛЕНИЯ ОТ КОММЕРЧЕСКОЙ ДЕЯТЕЛЬНОСТИ</t>
  </si>
  <si>
    <t>Ежемесячный платеж</t>
  </si>
  <si>
    <t>Кол-во месяцев</t>
  </si>
  <si>
    <t>2.1.</t>
  </si>
  <si>
    <t>Сдача в аренду опор освещения. Провайдер ООО ЯРУ</t>
  </si>
  <si>
    <t>2.2.</t>
  </si>
  <si>
    <t xml:space="preserve">Обслуживание  (киоск-автомат по продаже воды) </t>
  </si>
  <si>
    <t>2.3.</t>
  </si>
  <si>
    <t xml:space="preserve">Сдача в аренду электросетей. ООО КРАСНОДАРЭНЕРГО </t>
  </si>
  <si>
    <t>ЦЕЛЕВЫЕ ВЗНОСЫ</t>
  </si>
  <si>
    <t>Ежегодный взнос</t>
  </si>
  <si>
    <t>Кол-во участков</t>
  </si>
  <si>
    <t>3.1.</t>
  </si>
  <si>
    <t>Целевые взносы на благоустройство</t>
  </si>
  <si>
    <t>3.2.</t>
  </si>
  <si>
    <t>Целевые взносы на на приобретение оборудования для строительства второй очереди трансформаторной подстанции</t>
  </si>
  <si>
    <t>3.3.</t>
  </si>
  <si>
    <t>Целевые взносы на первичное подключение</t>
  </si>
  <si>
    <t>ИТОГО ДОХОДНАЯ ЧАСТЬ</t>
  </si>
  <si>
    <t>ПЛАНИРУЕМЫЕ РАСХОДЫ</t>
  </si>
  <si>
    <t>ЧЛЕНСКИЕ ВЗНОСЫ и ПЛАТА ЗА ПОЛЬЗОВАНИЕ ОБЪЕКТАМИ ИНФРАСТРУКТУРЫ И ИМУЩЕСТВА ОБЩЕГО ПОЛЬЗОВАНИЯ для ИНДИВИДУАЛЬНЫХ САДОВОДОВ 2022 (2023) год</t>
  </si>
  <si>
    <t>РАСХОДЫ НА СОДЕРЖАНИЕ, ЭКСПЛУАТАЦИЮ, РЕМОНТ, ТЕХНИЧЕСКОЕ ОБСЛУЖИВАНИЕ ИМУЩЕСТВА ОБЩЕГО ПОЛЬЗОВАНИЯ</t>
  </si>
  <si>
    <t>Тариф</t>
  </si>
  <si>
    <t>Периодичность</t>
  </si>
  <si>
    <t>1.1.1.</t>
  </si>
  <si>
    <t xml:space="preserve">Ремонт дорожного покрытия фасадных улиц и проездов </t>
  </si>
  <si>
    <t>1.1.2.</t>
  </si>
  <si>
    <t>Благоустройство земель общего пользования</t>
  </si>
  <si>
    <t>1.1.2.1.</t>
  </si>
  <si>
    <t>Дератизация и дезинсекция контейнерной площадки</t>
  </si>
  <si>
    <t>1.1.2.2.</t>
  </si>
  <si>
    <t>Обкосы обочин улиц и проездов</t>
  </si>
  <si>
    <t>x</t>
  </si>
  <si>
    <t>1.1.2.3.</t>
  </si>
  <si>
    <t>Информационное обеспечение (дорожные знаки)</t>
  </si>
  <si>
    <t>1.1.3.</t>
  </si>
  <si>
    <t>Содержание офиса</t>
  </si>
  <si>
    <t>1.1.3.1.</t>
  </si>
  <si>
    <t>Охрана территории ООО НЕВА</t>
  </si>
  <si>
    <t>1.1.3.2.</t>
  </si>
  <si>
    <t xml:space="preserve">Электроэнергия </t>
  </si>
  <si>
    <t>1.1.4.</t>
  </si>
  <si>
    <t>Расходы на электроснабжение</t>
  </si>
  <si>
    <t>1.1.4.1.</t>
  </si>
  <si>
    <t>Электроэнергия на уличное освещение</t>
  </si>
  <si>
    <t>РАСХОДЫ НА ОПЛАТУ ТРУДА (вкл НДФЛ 13%)</t>
  </si>
  <si>
    <t>Ежемесячная оплата, руб.</t>
  </si>
  <si>
    <t>1.2.1.</t>
  </si>
  <si>
    <t xml:space="preserve">Председатель </t>
  </si>
  <si>
    <t>1.2.2.</t>
  </si>
  <si>
    <t>Электрик</t>
  </si>
  <si>
    <t>1.2.3.</t>
  </si>
  <si>
    <t xml:space="preserve">Дворник </t>
  </si>
  <si>
    <t>1.2.4.</t>
  </si>
  <si>
    <t>Разнорабочий</t>
  </si>
  <si>
    <t xml:space="preserve">НАЛОГИ </t>
  </si>
  <si>
    <t>1.3.1.</t>
  </si>
  <si>
    <t>Налоги с фонда оплаты труда сотрудников  (32,1% от ФОТ)</t>
  </si>
  <si>
    <t>1.4.</t>
  </si>
  <si>
    <t>ПРОЧИЕ РАСХОДЫ (ОБЩЕХОЗЯЙСТВЕННЫЕ)</t>
  </si>
  <si>
    <t>1.4.1.</t>
  </si>
  <si>
    <t>Бухгалтерские услуги ООО АУДИТ и ПРАВО</t>
  </si>
  <si>
    <t>1.4.2.</t>
  </si>
  <si>
    <t>Юридические услуги, консультативные услуги</t>
  </si>
  <si>
    <t>1.4.3.</t>
  </si>
  <si>
    <t>Управление учетом лицензия</t>
  </si>
  <si>
    <t>1.4.4.</t>
  </si>
  <si>
    <t>Канцелярские товары</t>
  </si>
  <si>
    <t>1.4.5.</t>
  </si>
  <si>
    <t>Хозяйственные расходы</t>
  </si>
  <si>
    <t>1.4.6.</t>
  </si>
  <si>
    <t>Расходы на услуги связи, почтовые услуги</t>
  </si>
  <si>
    <t>1.4.7.</t>
  </si>
  <si>
    <t>Расходы на обслуживание сайта</t>
  </si>
  <si>
    <t>ВНЕРЕАЛИЗАЦИОННЫЕ РАСХОДЫ</t>
  </si>
  <si>
    <t>Услуги банка (обслуживание расчетного счета, эквайринг)</t>
  </si>
  <si>
    <t>Расходы на организацию общих собраний</t>
  </si>
  <si>
    <t>ЧЛЕНСКИЕ ВЗНОСЫ и ПЛАТА ЗА ПОЛЬЗОВАНИЕ ОБЪЕКТАМИ ИНФРАСТРУКТУРЫ И ИМУЩЕСТВА ОБЩЕГО ПОЛЬЗОВАНИЯ для ИНДИВИДУАЛЬНЫХ САДОВОДОВ 2014-2021 гг.</t>
  </si>
  <si>
    <t>Взыскание задолженностей в досудебном, судебном порядке; представление интересов в судах</t>
  </si>
  <si>
    <t>Консультативные и аудиторские услуги ООО АУДИТ и ПРАВО</t>
  </si>
  <si>
    <t>Ремонт офиса-вагончика (внутренний)</t>
  </si>
  <si>
    <t>Изготовление лавочек для проведения собраний</t>
  </si>
  <si>
    <t>Туалетная кабина</t>
  </si>
  <si>
    <t>Благоустройство детской площадки Садовая</t>
  </si>
  <si>
    <t>Благоустройство площадки для отдыха Березовая</t>
  </si>
  <si>
    <t>Видеонаблюдение (расширение системы)</t>
  </si>
  <si>
    <t xml:space="preserve">Освещение пешеходной дорожки </t>
  </si>
  <si>
    <t>Инфраструктура (ограждения)</t>
  </si>
  <si>
    <t>Информационное обеспечение (таблички, дорожные знаки)</t>
  </si>
  <si>
    <t xml:space="preserve">Содержание пешеходной дорожки </t>
  </si>
  <si>
    <t>Пожарная безопасность (резервуар с установкой)</t>
  </si>
  <si>
    <t>ФОНД СОЦИАЛЬНЫХ ПРОГРАММ (ПРОЧИЕ ПОСТУПЛЕНИЯ ОТ КОММЕРЧЕСКОЙ ДЕЯТЕЛЬНОСТИ)</t>
  </si>
  <si>
    <t>Налог УСН (доходы) 6%</t>
  </si>
  <si>
    <t>Благоустройство детской площадки (ремонт)</t>
  </si>
  <si>
    <t>Детский праздник</t>
  </si>
  <si>
    <t xml:space="preserve">Поощрение </t>
  </si>
  <si>
    <t xml:space="preserve">Материальная помощь членам СНТ </t>
  </si>
  <si>
    <t>Стерилизация бездомных животных</t>
  </si>
  <si>
    <t>Устройство и ремонт уличных дорог, благоустройство</t>
  </si>
  <si>
    <t>Целевые взносы на приобретение оборудования для строительства второй очереди трансформаторной подстанции</t>
  </si>
  <si>
    <t xml:space="preserve">Приобретение оборудования для строительства </t>
  </si>
  <si>
    <t>Цена, руб.</t>
  </si>
  <si>
    <t>Кол-во</t>
  </si>
  <si>
    <t>Разработка проекта по объекту трансформаторная подстанция</t>
  </si>
  <si>
    <t>Монтажные работы по установке трансформаторной подстанции</t>
  </si>
  <si>
    <t>Выкуп мощности (киловатт)</t>
  </si>
  <si>
    <t>Устройство уличных торсад</t>
  </si>
  <si>
    <t>Приобретение ламп (шт.)</t>
  </si>
  <si>
    <t>Электротовары (мес.)</t>
  </si>
  <si>
    <t xml:space="preserve">Програмный модуль ООО «Тайпит» </t>
  </si>
  <si>
    <t>ИТОГО РАСХОДНАЯ ЧАСТЬ</t>
  </si>
  <si>
    <t>В 2022 (2023) годах совокупный сбор с владельца каждого земельного участка составит:</t>
  </si>
  <si>
    <t xml:space="preserve">2022 год — 5,50 рублей с одного квадратного метра участка + оплата целевых взносов на благоустройство 1000 рублей с одного участка </t>
  </si>
  <si>
    <t>Оплата за потребленную электроэнергию и вывоз мусора осуществляется на основе прямых договоров с поставщиками услуг</t>
  </si>
  <si>
    <t>Расчетная величина членских взносов в зависимости от площади земельного участка</t>
  </si>
  <si>
    <t>Площадь, кв.м</t>
  </si>
  <si>
    <t>Тариф, руб. коп. за 1 кв.м</t>
  </si>
  <si>
    <t xml:space="preserve">РАСЧЕТ ВЗНОСА (1 468 788,00 руб./ 267 045 кв.м=5,50 руб./кв.м)        </t>
  </si>
  <si>
    <t xml:space="preserve">ФИНАНСОВО-ЭКОНОМИЧЕСКОЕ ОБОСНОВАНИЕ ПРОЕКТА ПРИХОДНО-РАСХОДНОЙ СМЕТЫ </t>
  </si>
  <si>
    <t>садоводческого некоммерческого товарищества № 2 АО "Югтекс" на 2022 (2023) гг.</t>
  </si>
  <si>
    <t xml:space="preserve">Настоящее Финансово-экономическое обоснование является неотъемлемой частью проекта приходно-расходной сметы СНТ № 2 АО "Югтекс" на 2022 (2023) год,  </t>
  </si>
  <si>
    <t xml:space="preserve">подготовлено в соответствии с п.8 ст.14, п.1 ст.15, пп.22 п.1 ст.17 ФЗ-217 от 01.01.2019 «О ведении гражданами садоводства и огородничества для собственных нужд </t>
  </si>
  <si>
    <t>и о внесении изменений в отдельные законодательные акты Российской Федерации».</t>
  </si>
  <si>
    <t>Все данные и стоимостные величины взяты исходя из сложившейся практики реализации приходно-расходной сметы в 2020 (2021) гг. в СНТ № 2 АО "Югтекс",</t>
  </si>
  <si>
    <t>имеющихся договоров, счетов, коммерческих предложений и плановых смет, а также из открытых источников в сети интернет.</t>
  </si>
  <si>
    <t>Размер членского взноса  и платы за приобретение, создание, содержание имущества общего пользования, текущий и капитальный ремонт объектов капитального</t>
  </si>
  <si>
    <t xml:space="preserve">строительства, относящихся к имуществу общего пользования и расположенных в границах территории садоводства или огородничества, за услуги и работы товарищества                             </t>
  </si>
  <si>
    <t xml:space="preserve">по управлению таким имуществом (далее платы, согласно п.3 ст.5 ФЗ-217 от 01.01.2019) рассчитан как тариф за 1 квадратный метр площади земельного участка, </t>
  </si>
  <si>
    <t>находящегося в границах территории СНТ и не зависит от количества участков, находящихся в собственности одного правообладателя - физического лица.</t>
  </si>
  <si>
    <t>Финансово-экономическое обоснование лежит в основе приходно-расходной сметы СНТ и не может быть использовано в обоснование снижения стоимости тарифа</t>
  </si>
  <si>
    <t>для отдельных правообладателей земельных участков в границах территории СНТ № 2 АО "Югтекс" под предлогом неиспользования или отсутствия необходимости</t>
  </si>
  <si>
    <t>использования тех или иных коммунальных услуг.</t>
  </si>
  <si>
    <t>ПЛАНИРУЕМОЕ ПОСТУПЛЕНИЕ ОТ ЧЛЕНОВ СНТ</t>
  </si>
  <si>
    <t>Сумма взноса                        с 1 кв.м., руб.коп.</t>
  </si>
  <si>
    <t>Финансово-экономическое обоснование доходов / расходов</t>
  </si>
  <si>
    <t>Выносится для решения общего собрания 17.07.2022г.</t>
  </si>
  <si>
    <t>Решение общего собрания: Протокол № 2 от 30.06.2019г.</t>
  </si>
  <si>
    <t>Договор аренды № 10/04/17 от 10.04.2017г.</t>
  </si>
  <si>
    <t>Договор обслуживания б/н от 01.12.2019г., б/н от 01.07.2022г.</t>
  </si>
  <si>
    <t>Договор № 9/А аренды объектов электросетевого хозяйства от 24.11.2017г.</t>
  </si>
  <si>
    <t xml:space="preserve">Выносится для решения общего собрания 17.07.2022г. </t>
  </si>
  <si>
    <t>Решение общего собрания: Протокол №1 от 15.11.2020г.</t>
  </si>
  <si>
    <t>ЧЛЕНСКИЕ ВЗНОСЫ и ПЛАТА ЗА ПОЛЬЗОВАНИЕ ОБЪЕКТАМИ ИНФРАСТРУКТУРЫ И ИМУЩЕСТВА ОБЩЕГО ПОЛЬЗОВАНИЯ для ИНДИВИДУАЛЬНЫХ САДОВОДОВ 2020 (2021) год</t>
  </si>
  <si>
    <t>СОДЕРЖАНИЕ ЗЕМЕЛЬ ОБЩЕГО ПОЛЬЗОВАНИЯ (МАТЕРИАЛЬНЫЕ РАСХОДЫ)</t>
  </si>
  <si>
    <t>Ставка</t>
  </si>
  <si>
    <t xml:space="preserve">Ремонт дорожного покрытия с использованием техники (трактор, грейдер) и инертного материала (щебень, ПГС). По факту реализации приходно-расходной сметы в 2020 (2021) гг. </t>
  </si>
  <si>
    <t>Договор оказания дезинсекционных, дератизационных услуг от 12.07.2022г. ИП Дешко В.В.</t>
  </si>
  <si>
    <t>Договор №1-Н от 10.07.2022 на уходные работы Самозанятый Неподоба А.В.</t>
  </si>
  <si>
    <t>Договор ООО «Оптима-Сервис» от 12.07.2022г.</t>
  </si>
  <si>
    <t>Договор № 2136 на оказание охранных услуг от 29.01.2019г.</t>
  </si>
  <si>
    <t>Расход: январь-июнь 500кВт х 8,53руб. + июль-декабрь 500кВт х 8,96руб.=8745,00 рублей</t>
  </si>
  <si>
    <t xml:space="preserve">Расчет произведен согласно усредненным показаниям счетчика АСКУЭ, установленного на трансформаторной подстанции СНТ, с учетом работы уличного освещения в темное время суток: январь-июнь 11500кВт х 5,24руб. + июль-декабрь 11500кВт х 5,50руб.=123510,00руб.  </t>
  </si>
  <si>
    <t>Расходы на оплату труда предлагается установить в сумме 738000 рублей. При этом ежемесячно оплачивается труд следующих работников, согласно штатному расписанию:</t>
  </si>
  <si>
    <t>Председатель  СНТ с окладом 35000 руб /мес. (вкл. НДФЛ). Размер оплаты рассчитан на основе объема затрачиваемого времени на управление и ведение дел, в соответствии с Уставом СНТ: 35000,00 руб х 1,0= 35000,00 руб. Объем выполняемой председателем работы предполагает работу   в рабочие и выходные дни, а также в ночное время (при устранении аварий и других чрезвычайных ситуаций). Помимо исполнения обязанностей, предусмотренных Уставом СНТ,  председатель  осуществляет сверку с собственниками, выдает справки, работает с должниками, решает оперативные вопросы и задачи, поступающие от жителей, осуществляет стратегическое планирование и реализацию развития СНТ, взаимодействует с органами государственной власти, судебными органами, контрагентами. Размер оплаты труда включает также компенсацию  транспортных расходов, использования личного транспорта в служебных целях и услуг сотовой связи.</t>
  </si>
  <si>
    <t xml:space="preserve">Электрик с окладом в 25000 руб. /мес. (вкл. НДФЛ).  Размер оплаты рассчитан на основе объема  
затрачиваемого времени: 25000,00руб х 0,5= 12500,00 руб. Электрохозяйство СНТ находится в               аренде у сетевой   компании ООО Краснодарэнерго.  Электрик СНТ осуществляет текущий контроль, необходимый мелкий ремонт, установку  счетчиков системы АСКУЭ, замену неисправного или  устаревшего оборудования  в системе    электрохозяйства СНТ, принимает участие в реконструкции электросетевого хозяйства.                                                               
                                                                              </t>
  </si>
  <si>
    <t xml:space="preserve">Дворник  с окладом 23000 руб. / мес. (вкл. НДФЛ) .Размер оплаты рассчитан на основе объема       
затрачиваемого времени:  23000,00 руб х 0,5= 11500,00 руб.  Предусмотрена ежедневная уборка  контейнерной площадки и территории товарищества, по мере необходимости.                              </t>
  </si>
  <si>
    <t>Разнорабочий  с окладом 33000 руб. / мес. (вкл. НДФЛ), занят 3 мес. Размер оплаты рассчитан на основе объема затрачиваемого времени: 33000,00 руб х 0,3= 10000,00 руб.  Осуществляет мелкие ремонтные и строительные работы, необходимые вспомогательные работы.</t>
  </si>
  <si>
    <t xml:space="preserve"> </t>
  </si>
  <si>
    <t>Размер отчислений на обязательное страхование составляет 32.1% от ФОТ (708000руб. х 32,1%) и утвержден ФЗ, оплачиваются в налоговую инспекцию и фонд социального страхования.</t>
  </si>
  <si>
    <t>Договор бухгалтерского обслуживания б/н от 01.02.2020г., б/н от 15.01.2022г.</t>
  </si>
  <si>
    <t>1С:ИТС Отраслевой Базовый (Базовое информационно-технологическое сопровождение "1С: Учет в управляющих компаниях ЖКХ, ТСЖ и ЖСК"), 12 мес., 2900001836852- 6800руб.  Договор  на оказание консультационных работ от 01.06.2022г. 5200 руб. самозанятый Стрюков Е.А.</t>
  </si>
  <si>
    <t>Объем закупок канцелярских товаров (папки, файлы, бумага А4 и т.д.), заправка (приобретение) картриджа для принтера будет составлять в среднем 1000руб/месяц.</t>
  </si>
  <si>
    <t>Для целей закупки инвентаря и расходных материалов использован расчет  потребления 2020 (2021)гг.</t>
  </si>
  <si>
    <t>Оплата абонирования а/я №900 в ОПС 350032 по заявлению № 743436 в период  с  01.01.2022г.  по 31.12.2022г.  3500 руб. По договору № 123319925742 от 19.11.2018г. предоставляются услуги связи МТС и Теле2 на СИМ карты, используемые для базовых станций системы АСКУЭ, 1500 руб. Отправка заказной и ценной корреспонденции в рамках делопроизводства 1000руб.</t>
  </si>
  <si>
    <t>Хостинг 2400,00 руб., доменное имя 1099,00 руб., Договор на обслуживание сайта от 25.01.2022г. 7000 руб.</t>
  </si>
  <si>
    <t xml:space="preserve">Текущий тариф по обслуживанию расчетного счета в Сбербанке составляет 2000 руб., кроме того, расходы на эквайринг 1,5%.  Расчет за   месяц сделан на основе средних ежемесячных расходов  на банковское  обслуживание.                                               
                                                             </t>
  </si>
  <si>
    <t>Расходы на СМС оповещение 5000руб., отправка писем 4000руб. (конверты).</t>
  </si>
  <si>
    <t>ЧЛЕНСКИЕ ВЗНОСЫ и ПЛАТА ЗА ПОЛЬЗОВАНИЕ ОБЪЕКТАМИ ИНФРАСТРУКТУРЫ И ИМУЩЕСТВА ОБЩЕГО ПОЛЬЗОВАНИЯ для ИНДИВИДУАЛЬНЫХ САДОВОДОВ 2014-2019 гг.</t>
  </si>
  <si>
    <t>Вознаграждение специалисту по работе с задолженностями</t>
  </si>
  <si>
    <t>Стоимость материалов для внутреннего ремонта (краска, линолеум)</t>
  </si>
  <si>
    <t>Сметный расчет (материал 16000+ работа 14000)</t>
  </si>
  <si>
    <t>https://kuban-plast.ru/bio_toilets.php#</t>
  </si>
  <si>
    <t>Бетонирование 12000 + ремонт игрового оборудования 6000</t>
  </si>
  <si>
    <t>Изготовление оборудования (материал 10000 + работа 30000)</t>
  </si>
  <si>
    <t>Установка камер на улице Березовая и Магистральная (41700+69900)</t>
  </si>
  <si>
    <t>Материалы 60000 + монтаж 10000</t>
  </si>
  <si>
    <t>Материал 15000 + работа 10000</t>
  </si>
  <si>
    <t>Дорожные знаки 8500 + информационные таблички 7500</t>
  </si>
  <si>
    <t>Материал 30м3*850=25500</t>
  </si>
  <si>
    <t>(Оплата 3500 + налоги ФОТ 1123,50)*12мес=55482</t>
  </si>
  <si>
    <t>Налог, уплачиваемый в соответствии с применяемой упрощенной системой налогообложения: Доходы 128100*6%=7686руб.</t>
  </si>
  <si>
    <t>Ремонтные работы (покраска оборудования и инвентаря, восстановительные работы)</t>
  </si>
  <si>
    <t>Работа аниматоров 5000руб. х 2час.=10000руб.</t>
  </si>
  <si>
    <t>Необходимость данных расходов определяется признанием вклада (личное время, специальные знания и навыки, принятие ответственности), вносимого активными жителями товарищества в общественную жизнь.</t>
  </si>
  <si>
    <t>Необходимость данных расходов вызвана чрезвычайными жизненными обстоятельствами (смерть, болезнь, трудное материальное положение)</t>
  </si>
  <si>
    <t>Необходимость расходов вызвана увеличением популяции бездомных собак. Стерилизация бездомной собаки (улица Яблоневая) 25.06.2022г.</t>
  </si>
  <si>
    <t>Ремонт дорожного покрытия с использованием техники (трактор, грейдер) и инертного материала (щебень, ПГС, асфальтная крошка), благоустройство на отдельных улицах (дорожные зеркала озеленение, спил деревьев, вывоз древесных остатков)</t>
  </si>
  <si>
    <t>Приобретение оборудования для строительства ТП</t>
  </si>
  <si>
    <t>Расчет договорной цены июль 2022г.: материал 3278658,78руб. + работы 187066,40руб.= 3465635руб.</t>
  </si>
  <si>
    <t>Кол-во, шт.</t>
  </si>
  <si>
    <t>Разработка проекта по объекту ТП</t>
  </si>
  <si>
    <t>Договор № 66-2021 от 10.08.2021 ИП Приходченко А.В.</t>
  </si>
  <si>
    <t>Монтажные работы по установке ТП</t>
  </si>
  <si>
    <t>Сметный расчет</t>
  </si>
  <si>
    <t xml:space="preserve">За технологическое присоединение к электрическим сетям по Договору №282-0-К3/3-72021 от 23.07.2021г. </t>
  </si>
  <si>
    <t>Расход на материалы определен по факту устройства торсад на ул. Абрикосовая и Вишневая</t>
  </si>
  <si>
    <t>Договор № 202/ЮКрс3/410-2020 от 07.05.2020 г.на поставку электротоваров. Расход определен по факту реализации приходно-расходной сметы в 2020 (2021) году</t>
  </si>
  <si>
    <t xml:space="preserve">Договор № 362-03-2018ПП от 06.03.2018 программный модуль Neuro City до 150 абонентов </t>
  </si>
  <si>
    <t>2023 год — 5,50 рублей с одного квадратного метра участка + оплата целевых взносов на благоустройство 1000 рублей с одного участка</t>
  </si>
  <si>
    <t>плюс  оплата целевого взноса на приобретение оборудования для строительства второй очереди трансформаторной подстанции  7000 рублей с потребителей электроэнергии;</t>
  </si>
  <si>
    <r>
      <t xml:space="preserve">Взыскание задолженностей </t>
    </r>
    <r>
      <rPr>
        <rFont val="Arial"/>
        <charset val="204"/>
        <family val="2"/>
        <color rgb="FF000000"/>
        <sz val="14"/>
      </rPr>
      <t>(членские взносы 2014-2021)</t>
    </r>
  </si>
  <si>
    <r>
      <rPr>
        <rFont val="Arial"/>
        <family val="2"/>
        <color rgb="FF000000"/>
        <sz val="14"/>
      </rPr>
      <t>Лицензия «Астрал-Отчетность» 2022-2023гг.</t>
    </r>
    <r>
      <rPr>
        <rFont val="Arial"/>
        <family val="2"/>
        <color rgb="FF000000"/>
        <sz val="14"/>
      </rPr>
      <t xml:space="preserve"> 6420 руб</t>
    </r>
  </si>
  <si>
    <r>
      <t>(</t>
    </r>
    <r>
      <rPr>
        <rFont val="Arial"/>
        <charset val="204"/>
        <family val="2"/>
        <color rgb="FF000000"/>
        <sz val="14"/>
      </rPr>
      <t xml:space="preserve">Пожарный резервуар объемом 30 м3 225000 + монтаж 25000) /2 года </t>
    </r>
    <r>
      <rPr>
        <rFont val="Arial"/>
        <charset val="204"/>
        <family val="2"/>
        <color rgb="FF3465A4"/>
        <sz val="14"/>
      </rPr>
      <t>https://polytank.ru/nakopitelnaya-yemkost/pozharnyy-rezervuar-obyemom-20-m3</t>
    </r>
  </si>
  <si>
    <t>Сумма взноса (тариф) с 1 кв.м, руб. коп.</t>
  </si>
  <si>
    <t>СОДЕРЖАНИЕ ЗЕМЕЛЬ ОБЩЕГО ПОЛЬЗОВАНИЯ (материальные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</si>
</sst>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2">
    <font>
      <name val="Arial"/>
      <charset val="204"/>
      <color rgb="FF000000"/>
      <sz val="10"/>
    </font>
    <font>
      <name val="Arial"/>
      <charset val="204"/>
      <family val="2"/>
      <color rgb="FF000000"/>
      <sz val="12"/>
    </font>
    <font>
      <name val="Arial"/>
      <charset val="204"/>
      <family val="2"/>
      <b/>
      <color rgb="FF000000"/>
      <sz val="11"/>
    </font>
    <font>
      <name val="Arial"/>
      <charset val="204"/>
      <family val="2"/>
      <color rgb="FF000000"/>
      <sz val="11"/>
    </font>
    <font>
      <name val="Arial"/>
      <charset val="204"/>
      <color rgb="FF000000"/>
      <sz val="11"/>
    </font>
    <font>
      <name val="Arial"/>
      <charset val="204"/>
      <family val="2"/>
      <color rgb="FF000000"/>
      <sz val="14"/>
    </font>
    <font>
      <name val="Calibri"/>
      <charset val="204"/>
      <family val="2"/>
      <color rgb="FF000000"/>
      <sz val="14"/>
    </font>
    <font>
      <name val="Arial"/>
      <charset val="204"/>
      <family val="2"/>
      <b/>
      <color rgb="FF000000"/>
      <sz val="14"/>
    </font>
    <font>
      <name val="Arial"/>
      <charset val="204"/>
      <family val="2"/>
      <color rgb="FF000000"/>
      <sz val="14"/>
    </font>
    <font>
      <name val="Arial"/>
      <family val="2"/>
      <color rgb="FF000000"/>
      <sz val="14"/>
    </font>
    <font>
      <name val="Arial"/>
      <family val="2"/>
      <color rgb="FF000000"/>
      <sz val="14"/>
    </font>
    <font>
      <name val="Arial"/>
      <charset val="204"/>
      <family val="2"/>
      <color rgb="FF3465A4"/>
      <sz val="14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EFEFEF"/>
      </patternFill>
    </fill>
    <fill>
      <patternFill patternType="solid">
        <fgColor rgb="FFFFFFFF"/>
        <bgColor rgb="FFEFEFEF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8D8D8"/>
      </patternFill>
    </fill>
    <fill>
      <patternFill patternType="solid">
        <fgColor rgb="FFEFEFEF"/>
        <bgColor rgb="FFEEEEEE"/>
      </patternFill>
    </fill>
  </fills>
  <borders count="1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hair">
        <color rgb="FF000000"/>
      </left>
      <right style="none">
        <color rgb="FF000000"/>
      </right>
      <top style="hair">
        <color rgb="FF000000"/>
      </top>
      <bottom style="hair">
        <color rgb="FF000000"/>
      </bottom>
      <diagonal style="none">
        <color rgb="FF000000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none">
        <color rgb="FF000000"/>
      </diagonal>
    </border>
    <border>
      <left style="hair">
        <color rgb="FF000000"/>
      </left>
      <right style="none">
        <color rgb="FF000000"/>
      </right>
      <top style="none">
        <color rgb="FF000000"/>
      </top>
      <bottom style="hair">
        <color rgb="FF000000"/>
      </bottom>
      <diagonal style="none">
        <color rgb="FF000000"/>
      </diagonal>
    </border>
    <border>
      <left style="hair">
        <color rgb="FF000000"/>
      </left>
      <right style="hair">
        <color rgb="FF000000"/>
      </right>
      <top style="none">
        <color rgb="FF000000"/>
      </top>
      <bottom style="hair">
        <color rgb="FF000000"/>
      </bottom>
      <diagonal style="none">
        <color rgb="FF000000"/>
      </diagonal>
    </border>
    <border>
      <left style="hair">
        <color rgb="FF000000"/>
      </left>
      <right style="hair">
        <color rgb="FF000000"/>
      </right>
      <top style="hair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hair">
        <color rgb="FF000000"/>
      </top>
      <bottom style="hair">
        <color rgb="FF000000"/>
      </bottom>
      <diagonal style="none">
        <color rgb="FF000000"/>
      </diagonal>
    </border>
    <border>
      <left style="hair">
        <color rgb="FFC9211E"/>
      </left>
      <right style="hair">
        <color rgb="FFC9211E"/>
      </right>
      <top style="hair">
        <color rgb="FFC9211E"/>
      </top>
      <bottom style="hair">
        <color rgb="FFC9211E"/>
      </bottom>
      <diagonal style="none">
        <color rgb="FF000000"/>
      </diagonal>
    </border>
    <border>
      <left style="hair">
        <color rgb="FF000000"/>
      </left>
      <right style="hair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none">
        <color rgb="FF000000"/>
      </diagonal>
    </border>
    <border>
      <left style="none">
        <color rgb="FF000000"/>
      </left>
      <right style="hair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hair">
        <color rgb="FF000000"/>
      </left>
      <right style="none">
        <color rgb="FF000000"/>
      </right>
      <top style="hair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hair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hair">
        <color rgb="FF000000"/>
      </bottom>
      <diagonal style="none">
        <color rgb="FF000000"/>
      </diagonal>
    </border>
    <border>
      <left style="none">
        <color rgb="FF000000"/>
      </left>
      <right style="hair">
        <color rgb="FF000000"/>
      </right>
      <top style="none">
        <color rgb="FF000000"/>
      </top>
      <bottom style="hair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84">
    <xf numFmtId="0" fontId="0" fillId="0" borderId="0" xfId="0"/>
    <xf numFmtId="0" fontId="0" fillId="0" borderId="0" xfId="0"/>
    <xf numFmtId="0" fontId="0" fillId="3" borderId="0" xfId="0" applyFill="1"/>
    <xf numFmtId="0" fontId="4" fillId="0" borderId="0" xfId="0" applyFont="1"/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left" vertical="center" wrapText="1"/>
    </xf>
    <xf numFmtId="4" fontId="7" fillId="6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5" fillId="6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4" fontId="11" fillId="0" borderId="2" xfId="0" applyNumberFormat="1" applyFont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 wrapText="1"/>
    </xf>
    <xf numFmtId="4" fontId="5" fillId="3" borderId="8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6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5" fillId="3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wrapText="1"/>
    </xf>
    <xf numFmtId="4" fontId="7" fillId="2" borderId="2" xfId="0" applyNumberFormat="1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4" fontId="7" fillId="3" borderId="6" xfId="0" applyNumberFormat="1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wrapText="1"/>
    </xf>
    <xf numFmtId="1" fontId="5" fillId="3" borderId="2" xfId="0" applyNumberFormat="1" applyFont="1" applyFill="1" applyBorder="1" applyAlignment="1">
      <alignment horizontal="right" wrapText="1"/>
    </xf>
    <xf numFmtId="4" fontId="5" fillId="3" borderId="2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4" fontId="5" fillId="3" borderId="8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0" fontId="7" fillId="3" borderId="0" xfId="0" applyFont="1" applyFill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4" fontId="5" fillId="2" borderId="9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3" borderId="0" xfId="0" applyFont="1" applyFill="1" applyAlignment="1">
      <alignment wrapText="1"/>
    </xf>
    <xf numFmtId="3" fontId="5" fillId="0" borderId="2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4" fontId="7" fillId="6" borderId="2" xfId="0" applyNumberFormat="1" applyFont="1" applyFill="1" applyBorder="1" applyAlignment="1">
      <alignment horizontal="right" vertical="center"/>
    </xf>
    <xf numFmtId="4" fontId="7" fillId="6" borderId="2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FEFEF"/>
      <rgbColor rgb="FFEEEEEE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5E0B3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hyperlink" Target="https://kuban-plast.ru/bio_toilets.php" TargetMode="External"/><Relationship Id="rId2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topLeftCell="A94" zoomScale="86" workbookViewId="0" tabSelected="1" zoomScaleNormal="86">
      <selection pane="topLeft" activeCell="F77" sqref="F77"/>
    </sheetView>
  </sheetViews>
  <sheetFormatPr baseColWidth="8" defaultColWidth="14.42578125" defaultRowHeight="18"/>
  <cols>
    <col min="1" max="1" width="7.7109375" style="77" customWidth="1"/>
    <col min="2" max="2" width="59.140625" style="77" customWidth="1"/>
    <col min="3" max="3" width="13.7109375" style="77" customWidth="1"/>
    <col min="4" max="4" width="14.7109375" style="77" customWidth="1"/>
    <col min="5" max="5" width="18.85546875" style="77" customWidth="1"/>
    <col min="6" max="6" width="20.28515625" style="77" customWidth="1"/>
    <col min="7" max="990" width="14.42578125" style="1" customWidth="1"/>
  </cols>
  <sheetData>
    <row ht="12.75" customHeight="1" r="1" spans="1:6" x14ac:dyDescent="0.25">
      <c r="C1" s="78"/>
      <c r="E1" s="79"/>
    </row>
    <row ht="33.75" customHeight="1" r="2" spans="1:6" x14ac:dyDescent="0.2">
      <c r="A2" s="164" t="s">
        <v>0</v>
      </c>
      <c r="B2" s="164"/>
      <c r="C2" s="164"/>
      <c r="D2" s="164"/>
      <c r="E2" s="164"/>
      <c r="F2" s="164"/>
    </row>
    <row ht="18.75" customHeight="1" r="3" spans="1:6" x14ac:dyDescent="0.2">
      <c r="A3" s="164" t="s">
        <v>1</v>
      </c>
      <c r="B3" s="164"/>
      <c r="C3" s="164"/>
      <c r="D3" s="164"/>
      <c r="E3" s="164"/>
      <c r="F3" s="164"/>
    </row>
    <row ht="12.75" customHeight="1" r="4" spans="1:6" x14ac:dyDescent="0.2">
      <c r="A4" s="80"/>
      <c r="B4" s="80"/>
      <c r="C4" s="80"/>
      <c r="D4" s="80"/>
      <c r="E4" s="80"/>
      <c r="F4" s="80"/>
    </row>
    <row ht="40.5" customHeight="1" r="5" spans="1:6" x14ac:dyDescent="0.25">
      <c r="A5" s="80"/>
      <c r="B5" s="80"/>
      <c r="C5" s="80"/>
      <c r="D5" s="165" t="s">
        <v>2</v>
      </c>
      <c r="E5" s="165"/>
      <c r="F5" s="81">
        <v>267045</v>
      </c>
    </row>
    <row ht="24" customHeight="1" r="6" spans="1:6" x14ac:dyDescent="0.25">
      <c r="A6" s="80"/>
      <c r="B6" s="80"/>
      <c r="C6" s="80"/>
      <c r="D6" s="166" t="s">
        <v>3</v>
      </c>
      <c r="E6" s="166"/>
      <c r="F6" s="82">
        <v>620</v>
      </c>
    </row>
    <row ht="12.75" customHeight="1" r="7" spans="1:6" x14ac:dyDescent="0.3">
      <c r="A7" s="83"/>
      <c r="B7" s="83"/>
      <c r="C7" s="78"/>
      <c r="D7" s="83"/>
      <c r="E7" s="79"/>
      <c r="F7" s="83"/>
    </row>
    <row ht="24" customHeight="1" r="8" spans="1:6" x14ac:dyDescent="0.2">
      <c r="A8" s="147" t="s">
        <v>4</v>
      </c>
      <c r="B8" s="147"/>
      <c r="C8" s="147"/>
      <c r="D8" s="147"/>
      <c r="E8" s="147"/>
      <c r="F8" s="147"/>
    </row>
    <row ht="72" customHeight="1" r="9" spans="1:6" x14ac:dyDescent="0.2">
      <c r="A9" s="56">
        <v>1</v>
      </c>
      <c r="B9" s="84" t="s">
        <v>5</v>
      </c>
      <c r="C9" s="84" t="s">
        <v>217</v>
      </c>
      <c r="D9" s="84" t="s">
        <v>6</v>
      </c>
      <c r="E9" s="85" t="s">
        <v>7</v>
      </c>
      <c r="F9" s="86">
        <f>SUM(E10:E12)</f>
        <v>2207270</v>
      </c>
    </row>
    <row ht="87" customHeight="1" r="10" spans="1:6" x14ac:dyDescent="0.25">
      <c r="A10" s="87" t="s">
        <v>8</v>
      </c>
      <c r="B10" s="87" t="s">
        <v>9</v>
      </c>
      <c r="C10" s="88">
        <f>E10/D10</f>
        <v>5.50015165983261</v>
      </c>
      <c r="D10" s="89">
        <v>267045</v>
      </c>
      <c r="E10" s="90">
        <f>F23</f>
        <v>1468788</v>
      </c>
      <c r="F10" s="161"/>
    </row>
    <row ht="48.75" customHeight="1" r="11" spans="1:6" x14ac:dyDescent="0.25">
      <c r="A11" s="87" t="s">
        <v>10</v>
      </c>
      <c r="B11" s="87" t="s">
        <v>214</v>
      </c>
      <c r="C11" s="90" t="s">
        <v>11</v>
      </c>
      <c r="D11" s="91" t="s">
        <v>11</v>
      </c>
      <c r="E11" s="92">
        <f>F54-E12</f>
        <v>688482</v>
      </c>
      <c r="F11" s="161"/>
    </row>
    <row ht="18" customHeight="1" r="12" spans="1:6" x14ac:dyDescent="0.25">
      <c r="A12" s="87" t="s">
        <v>12</v>
      </c>
      <c r="B12" s="87" t="s">
        <v>13</v>
      </c>
      <c r="C12" s="90" t="s">
        <v>11</v>
      </c>
      <c r="D12" s="91" t="s">
        <v>11</v>
      </c>
      <c r="E12" s="92">
        <v>50000</v>
      </c>
      <c r="F12" s="161"/>
    </row>
    <row ht="67.5" customHeight="1" r="13" spans="1:6" x14ac:dyDescent="0.2">
      <c r="A13" s="56">
        <v>2</v>
      </c>
      <c r="B13" s="56" t="s">
        <v>14</v>
      </c>
      <c r="C13" s="85" t="s">
        <v>15</v>
      </c>
      <c r="D13" s="84" t="s">
        <v>16</v>
      </c>
      <c r="E13" s="85" t="s">
        <v>7</v>
      </c>
      <c r="F13" s="93">
        <f>SUM(E14:E16)</f>
        <v>128100</v>
      </c>
    </row>
    <row ht="41.25" customHeight="1" r="14" spans="1:6" x14ac:dyDescent="0.25">
      <c r="A14" s="87" t="s">
        <v>17</v>
      </c>
      <c r="B14" s="87" t="s">
        <v>18</v>
      </c>
      <c r="C14" s="90">
        <v>5175</v>
      </c>
      <c r="D14" s="94">
        <v>12</v>
      </c>
      <c r="E14" s="90">
        <f>C14*D14</f>
        <v>62100</v>
      </c>
      <c r="F14" s="162"/>
    </row>
    <row ht="39.75" customHeight="1" r="15" spans="1:6" x14ac:dyDescent="0.25">
      <c r="A15" s="87" t="s">
        <v>19</v>
      </c>
      <c r="B15" s="87" t="s">
        <v>20</v>
      </c>
      <c r="C15" s="90">
        <v>2500</v>
      </c>
      <c r="D15" s="94">
        <v>12</v>
      </c>
      <c r="E15" s="90">
        <f>C15*D15</f>
        <v>30000</v>
      </c>
      <c r="F15" s="162"/>
    </row>
    <row ht="46.5" customHeight="1" r="16" spans="1:6" x14ac:dyDescent="0.25">
      <c r="A16" s="87" t="s">
        <v>21</v>
      </c>
      <c r="B16" s="87" t="s">
        <v>22</v>
      </c>
      <c r="C16" s="90">
        <v>3000</v>
      </c>
      <c r="D16" s="94">
        <v>12</v>
      </c>
      <c r="E16" s="90">
        <f>C16*D16</f>
        <v>36000</v>
      </c>
      <c r="F16" s="162"/>
    </row>
    <row ht="48.75" customHeight="1" r="17" spans="1:6" x14ac:dyDescent="0.2">
      <c r="A17" s="56">
        <v>3</v>
      </c>
      <c r="B17" s="56" t="s">
        <v>23</v>
      </c>
      <c r="C17" s="85" t="s">
        <v>24</v>
      </c>
      <c r="D17" s="84" t="s">
        <v>25</v>
      </c>
      <c r="E17" s="85" t="s">
        <v>7</v>
      </c>
      <c r="F17" s="86">
        <f>SUM(E18:E20)</f>
        <v>5420032</v>
      </c>
    </row>
    <row ht="30.75" customHeight="1" r="18" spans="1:6" x14ac:dyDescent="0.25">
      <c r="A18" s="87" t="s">
        <v>26</v>
      </c>
      <c r="B18" s="87" t="s">
        <v>27</v>
      </c>
      <c r="C18" s="90">
        <v>1000</v>
      </c>
      <c r="D18" s="94">
        <v>620</v>
      </c>
      <c r="E18" s="90">
        <f>C18*D18</f>
        <v>620000</v>
      </c>
      <c r="F18" s="161"/>
    </row>
    <row ht="78.75" customHeight="1" r="19" spans="1:6" x14ac:dyDescent="0.25">
      <c r="A19" s="87" t="s">
        <v>28</v>
      </c>
      <c r="B19" s="87" t="s">
        <v>29</v>
      </c>
      <c r="C19" s="90">
        <v>7000</v>
      </c>
      <c r="D19" s="94">
        <v>500</v>
      </c>
      <c r="E19" s="92">
        <f>E80</f>
        <v>3465635</v>
      </c>
      <c r="F19" s="161"/>
    </row>
    <row ht="51.75" customHeight="1" r="20" spans="1:6" x14ac:dyDescent="0.25">
      <c r="A20" s="87" t="s">
        <v>30</v>
      </c>
      <c r="B20" s="87" t="s">
        <v>31</v>
      </c>
      <c r="C20" s="90" t="s">
        <v>11</v>
      </c>
      <c r="D20" s="94" t="s">
        <v>11</v>
      </c>
      <c r="E20" s="92">
        <f>E81</f>
        <v>1334397</v>
      </c>
      <c r="F20" s="161"/>
    </row>
    <row ht="25.5" customHeight="1" r="21" spans="1:6" x14ac:dyDescent="0.25">
      <c r="A21" s="95"/>
      <c r="B21" s="96" t="s">
        <v>32</v>
      </c>
      <c r="C21" s="97"/>
      <c r="D21" s="98"/>
      <c r="E21" s="97"/>
      <c r="F21" s="99">
        <f>F9+F13+F17</f>
        <v>7755402</v>
      </c>
    </row>
    <row ht="27" customHeight="1" r="22" spans="1:6" x14ac:dyDescent="0.2">
      <c r="A22" s="163" t="s">
        <v>33</v>
      </c>
      <c r="B22" s="163"/>
      <c r="C22" s="163"/>
      <c r="D22" s="163"/>
      <c r="E22" s="163"/>
      <c r="F22" s="163"/>
    </row>
    <row ht="84" customHeight="1" r="23" spans="1:6" x14ac:dyDescent="0.2">
      <c r="A23" s="147" t="s">
        <v>34</v>
      </c>
      <c r="B23" s="147"/>
      <c r="C23" s="147"/>
      <c r="D23" s="147"/>
      <c r="E23" s="147"/>
      <c r="F23" s="100">
        <f>F24+F51</f>
        <v>1468788</v>
      </c>
    </row>
    <row ht="67.5" customHeight="1" r="24" spans="1:6" x14ac:dyDescent="0.2">
      <c r="A24" s="56">
        <v>1</v>
      </c>
      <c r="B24" s="157" t="s">
        <v>35</v>
      </c>
      <c r="C24" s="157"/>
      <c r="D24" s="157"/>
      <c r="E24" s="157"/>
      <c r="F24" s="93">
        <f>F25+F36+F41+F43</f>
        <v>1423788</v>
      </c>
    </row>
    <row ht="61.5" customHeight="1" r="25" spans="1:6" x14ac:dyDescent="0.2">
      <c r="A25" s="101" t="s">
        <v>8</v>
      </c>
      <c r="B25" s="56" t="s">
        <v>218</v>
      </c>
      <c r="C25" s="137" t="s">
        <v>36</v>
      </c>
      <c r="D25" s="138" t="s">
        <v>37</v>
      </c>
      <c r="E25" s="137" t="s">
        <v>7</v>
      </c>
      <c r="F25" s="93">
        <f>E26+C27+C31+C34</f>
        <v>309600</v>
      </c>
    </row>
    <row ht="17.25" customHeight="1" r="26" spans="1:6" x14ac:dyDescent="0.25">
      <c r="A26" s="102" t="s">
        <v>38</v>
      </c>
      <c r="B26" s="103" t="s">
        <v>39</v>
      </c>
      <c r="C26" s="92">
        <v>150</v>
      </c>
      <c r="D26" s="81">
        <v>620</v>
      </c>
      <c r="E26" s="104">
        <f>C26*D26</f>
        <v>93000</v>
      </c>
      <c r="F26" s="105"/>
    </row>
    <row ht="18" customHeight="1" r="27" spans="1:6" x14ac:dyDescent="0.25">
      <c r="A27" s="103" t="s">
        <v>40</v>
      </c>
      <c r="B27" s="106" t="s">
        <v>41</v>
      </c>
      <c r="C27" s="158">
        <f>SUM(E28:E30)</f>
        <v>57000</v>
      </c>
      <c r="D27" s="158"/>
      <c r="E27" s="158"/>
      <c r="F27" s="107"/>
    </row>
    <row ht="15.75" customHeight="1" r="28" spans="1:6" x14ac:dyDescent="0.25">
      <c r="A28" s="87" t="s">
        <v>42</v>
      </c>
      <c r="B28" s="87" t="s">
        <v>43</v>
      </c>
      <c r="C28" s="90">
        <v>6000</v>
      </c>
      <c r="D28" s="81">
        <v>2</v>
      </c>
      <c r="E28" s="90">
        <f>C28*D28</f>
        <v>12000</v>
      </c>
      <c r="F28" s="108"/>
    </row>
    <row ht="15.75" customHeight="1" r="29" spans="1:6" x14ac:dyDescent="0.25">
      <c r="A29" s="87" t="s">
        <v>44</v>
      </c>
      <c r="B29" s="87" t="s">
        <v>45</v>
      </c>
      <c r="C29" s="90" t="s">
        <v>46</v>
      </c>
      <c r="D29" s="94" t="s">
        <v>46</v>
      </c>
      <c r="E29" s="90">
        <v>40000</v>
      </c>
      <c r="F29" s="108"/>
    </row>
    <row ht="16.5" customHeight="1" r="30" spans="1:6" x14ac:dyDescent="0.25">
      <c r="A30" s="87" t="s">
        <v>47</v>
      </c>
      <c r="B30" s="87" t="s">
        <v>48</v>
      </c>
      <c r="C30" s="92">
        <v>2500</v>
      </c>
      <c r="D30" s="94">
        <v>2</v>
      </c>
      <c r="E30" s="90">
        <v>5000</v>
      </c>
      <c r="F30" s="108"/>
    </row>
    <row ht="17.25" customHeight="1" r="31" spans="1:6" x14ac:dyDescent="0.25">
      <c r="A31" s="103" t="s">
        <v>49</v>
      </c>
      <c r="B31" s="103" t="s">
        <v>50</v>
      </c>
      <c r="C31" s="158">
        <f>SUM(E32:E33)</f>
        <v>36600</v>
      </c>
      <c r="D31" s="158"/>
      <c r="E31" s="158"/>
      <c r="F31" s="107"/>
    </row>
    <row ht="16.5" customHeight="1" r="32" spans="1:6" x14ac:dyDescent="0.25">
      <c r="A32" s="87" t="s">
        <v>51</v>
      </c>
      <c r="B32" s="109" t="s">
        <v>52</v>
      </c>
      <c r="C32" s="92">
        <v>2300</v>
      </c>
      <c r="D32" s="94">
        <v>12</v>
      </c>
      <c r="E32" s="90">
        <f>C32*D32</f>
        <v>27600</v>
      </c>
      <c r="F32" s="107"/>
    </row>
    <row ht="17.25" customHeight="1" r="33" spans="1:6" x14ac:dyDescent="0.25">
      <c r="A33" s="87" t="s">
        <v>53</v>
      </c>
      <c r="B33" s="87" t="s">
        <v>54</v>
      </c>
      <c r="C33" s="92">
        <v>750</v>
      </c>
      <c r="D33" s="94">
        <v>12</v>
      </c>
      <c r="E33" s="90">
        <f>C33*D33</f>
        <v>9000</v>
      </c>
      <c r="F33" s="107"/>
    </row>
    <row ht="18" customHeight="1" r="34" spans="1:6" x14ac:dyDescent="0.25">
      <c r="A34" s="103" t="s">
        <v>55</v>
      </c>
      <c r="B34" s="103" t="s">
        <v>56</v>
      </c>
      <c r="C34" s="159">
        <f>SUM(E35:E35)</f>
        <v>123000</v>
      </c>
      <c r="D34" s="159"/>
      <c r="E34" s="159"/>
      <c r="F34" s="107"/>
    </row>
    <row ht="18" customHeight="1" r="35" spans="1:6" x14ac:dyDescent="0.25">
      <c r="A35" s="87" t="s">
        <v>57</v>
      </c>
      <c r="B35" s="87" t="s">
        <v>58</v>
      </c>
      <c r="C35" s="92">
        <v>10250</v>
      </c>
      <c r="D35" s="94">
        <v>12</v>
      </c>
      <c r="E35" s="90">
        <f>C35*D35</f>
        <v>123000</v>
      </c>
      <c r="F35" s="108"/>
    </row>
    <row ht="78" customHeight="1" r="36" spans="1:6" x14ac:dyDescent="0.2">
      <c r="A36" s="56" t="s">
        <v>10</v>
      </c>
      <c r="B36" s="56" t="s">
        <v>59</v>
      </c>
      <c r="C36" s="137" t="s">
        <v>60</v>
      </c>
      <c r="D36" s="138" t="s">
        <v>16</v>
      </c>
      <c r="E36" s="137" t="s">
        <v>7</v>
      </c>
      <c r="F36" s="86">
        <f>SUM(E37:E40)</f>
        <v>738000</v>
      </c>
    </row>
    <row ht="27.75" customHeight="1" r="37" spans="1:6" x14ac:dyDescent="0.25">
      <c r="A37" s="87" t="s">
        <v>61</v>
      </c>
      <c r="B37" s="87" t="s">
        <v>62</v>
      </c>
      <c r="C37" s="90">
        <v>35000</v>
      </c>
      <c r="D37" s="109">
        <v>12</v>
      </c>
      <c r="E37" s="90">
        <f>C37*D37</f>
        <v>420000</v>
      </c>
      <c r="F37" s="160"/>
    </row>
    <row ht="27.75" customHeight="1" r="38" spans="1:6" x14ac:dyDescent="0.25">
      <c r="A38" s="87" t="s">
        <v>63</v>
      </c>
      <c r="B38" s="87" t="s">
        <v>64</v>
      </c>
      <c r="C38" s="90">
        <v>12500</v>
      </c>
      <c r="D38" s="109">
        <v>12</v>
      </c>
      <c r="E38" s="90">
        <f>C38*D38</f>
        <v>150000</v>
      </c>
      <c r="F38" s="160"/>
    </row>
    <row ht="26.25" customHeight="1" r="39" spans="1:6" x14ac:dyDescent="0.25">
      <c r="A39" s="110" t="s">
        <v>65</v>
      </c>
      <c r="B39" s="87" t="s">
        <v>66</v>
      </c>
      <c r="C39" s="90">
        <v>11500</v>
      </c>
      <c r="D39" s="109">
        <v>12</v>
      </c>
      <c r="E39" s="90">
        <f>C39*D39</f>
        <v>138000</v>
      </c>
      <c r="F39" s="160"/>
    </row>
    <row ht="26.25" customHeight="1" r="40" spans="1:6" s="2" customFormat="1" x14ac:dyDescent="0.25">
      <c r="A40" s="77" t="s">
        <v>67</v>
      </c>
      <c r="B40" s="110" t="s">
        <v>68</v>
      </c>
      <c r="C40" s="92">
        <v>10000</v>
      </c>
      <c r="D40" s="111">
        <v>3</v>
      </c>
      <c r="E40" s="92">
        <f>C40*D40</f>
        <v>30000</v>
      </c>
      <c r="F40" s="160"/>
    </row>
    <row ht="16.5" customHeight="1" r="41" spans="1:6" x14ac:dyDescent="0.2">
      <c r="A41" s="56" t="s">
        <v>12</v>
      </c>
      <c r="B41" s="112" t="s">
        <v>69</v>
      </c>
      <c r="C41" s="154"/>
      <c r="D41" s="154"/>
      <c r="E41" s="154"/>
      <c r="F41" s="86">
        <f>E42</f>
        <v>227268</v>
      </c>
    </row>
    <row ht="48" customHeight="1" r="42" spans="1:6" s="2" customFormat="1" x14ac:dyDescent="0.25">
      <c r="A42" s="110" t="s">
        <v>70</v>
      </c>
      <c r="B42" s="110" t="s">
        <v>71</v>
      </c>
      <c r="C42" s="81" t="s">
        <v>11</v>
      </c>
      <c r="D42" s="81" t="s">
        <v>11</v>
      </c>
      <c r="E42" s="92">
        <f>(E37+E38+E39)*32.1/100</f>
        <v>227268</v>
      </c>
      <c r="F42" s="111"/>
    </row>
    <row ht="45" r="43" spans="1:6" x14ac:dyDescent="0.2">
      <c r="A43" s="56" t="s">
        <v>72</v>
      </c>
      <c r="B43" s="112" t="s">
        <v>73</v>
      </c>
      <c r="C43" s="139" t="s">
        <v>60</v>
      </c>
      <c r="D43" s="138" t="s">
        <v>37</v>
      </c>
      <c r="E43" s="140"/>
      <c r="F43" s="86">
        <f>SUM(E44:E50)</f>
        <v>148920</v>
      </c>
    </row>
    <row ht="27.75" customHeight="1" r="44" spans="1:6" x14ac:dyDescent="0.25">
      <c r="A44" s="38" t="s">
        <v>74</v>
      </c>
      <c r="B44" s="87" t="s">
        <v>75</v>
      </c>
      <c r="C44" s="90">
        <v>7000</v>
      </c>
      <c r="D44" s="81">
        <v>12</v>
      </c>
      <c r="E44" s="90">
        <f>C44*D44</f>
        <v>84000</v>
      </c>
      <c r="F44" s="155"/>
    </row>
    <row ht="28.5" customHeight="1" r="45" spans="1:6" x14ac:dyDescent="0.25">
      <c r="A45" s="38" t="s">
        <v>76</v>
      </c>
      <c r="B45" s="110" t="s">
        <v>77</v>
      </c>
      <c r="C45" s="90">
        <v>1000</v>
      </c>
      <c r="D45" s="94">
        <v>12</v>
      </c>
      <c r="E45" s="90">
        <f>C45*D45</f>
        <v>12000</v>
      </c>
      <c r="F45" s="155"/>
    </row>
    <row ht="27.75" customHeight="1" r="46" spans="1:6" x14ac:dyDescent="0.25">
      <c r="A46" s="38" t="s">
        <v>78</v>
      </c>
      <c r="B46" s="87" t="s">
        <v>79</v>
      </c>
      <c r="C46" s="90">
        <v>6420</v>
      </c>
      <c r="D46" s="94">
        <v>1</v>
      </c>
      <c r="E46" s="90">
        <f>C46*D46</f>
        <v>6420</v>
      </c>
      <c r="F46" s="155"/>
    </row>
    <row ht="27.75" customHeight="1" r="47" spans="1:6" x14ac:dyDescent="0.25">
      <c r="A47" s="38" t="s">
        <v>80</v>
      </c>
      <c r="B47" s="87" t="s">
        <v>81</v>
      </c>
      <c r="C47" s="90">
        <v>1000</v>
      </c>
      <c r="D47" s="94">
        <v>12</v>
      </c>
      <c r="E47" s="90">
        <f>C47*D47</f>
        <v>12000</v>
      </c>
      <c r="F47" s="155"/>
    </row>
    <row ht="25.5" customHeight="1" r="48" spans="1:6" x14ac:dyDescent="0.25">
      <c r="A48" s="113" t="s">
        <v>82</v>
      </c>
      <c r="B48" s="87" t="s">
        <v>83</v>
      </c>
      <c r="C48" s="90">
        <v>1500</v>
      </c>
      <c r="D48" s="94">
        <v>12</v>
      </c>
      <c r="E48" s="90">
        <f>C48*D48</f>
        <v>18000</v>
      </c>
      <c r="F48" s="155"/>
    </row>
    <row ht="24" customHeight="1" r="49" spans="1:6" x14ac:dyDescent="0.25">
      <c r="A49" s="38" t="s">
        <v>84</v>
      </c>
      <c r="B49" s="87" t="s">
        <v>85</v>
      </c>
      <c r="C49" s="90">
        <v>500</v>
      </c>
      <c r="D49" s="94">
        <v>12</v>
      </c>
      <c r="E49" s="90">
        <f>C49*D49</f>
        <v>6000</v>
      </c>
      <c r="F49" s="155"/>
    </row>
    <row ht="28.5" customHeight="1" r="50" spans="1:6" x14ac:dyDescent="0.25">
      <c r="A50" s="38" t="s">
        <v>86</v>
      </c>
      <c r="B50" s="87" t="s">
        <v>87</v>
      </c>
      <c r="C50" s="90">
        <v>10500</v>
      </c>
      <c r="D50" s="94">
        <v>1</v>
      </c>
      <c r="E50" s="90">
        <f>C50*D50</f>
        <v>10500</v>
      </c>
      <c r="F50" s="155"/>
    </row>
    <row ht="28.5" customHeight="1" r="51" spans="1:6" x14ac:dyDescent="0.2">
      <c r="A51" s="56">
        <v>2</v>
      </c>
      <c r="B51" s="156" t="s">
        <v>88</v>
      </c>
      <c r="C51" s="156"/>
      <c r="D51" s="156"/>
      <c r="E51" s="156"/>
      <c r="F51" s="86">
        <f>SUM(E52:E53)</f>
        <v>45000</v>
      </c>
    </row>
    <row ht="42.75" customHeight="1" r="52" spans="1:6" x14ac:dyDescent="0.25">
      <c r="A52" s="22" t="s">
        <v>17</v>
      </c>
      <c r="B52" s="87" t="s">
        <v>89</v>
      </c>
      <c r="C52" s="90">
        <v>3000</v>
      </c>
      <c r="D52" s="81">
        <v>12</v>
      </c>
      <c r="E52" s="90">
        <f>C52*D52</f>
        <v>36000</v>
      </c>
      <c r="F52" s="151"/>
    </row>
    <row ht="42.75" customHeight="1" r="53" spans="1:6" x14ac:dyDescent="0.25">
      <c r="A53" s="22" t="s">
        <v>19</v>
      </c>
      <c r="B53" s="87" t="s">
        <v>90</v>
      </c>
      <c r="C53" s="114">
        <v>9000</v>
      </c>
      <c r="D53" s="94">
        <v>1</v>
      </c>
      <c r="E53" s="90">
        <f>C53*D53</f>
        <v>9000</v>
      </c>
      <c r="F53" s="151"/>
    </row>
    <row ht="67.5" customHeight="1" r="54" spans="1:6" x14ac:dyDescent="0.2">
      <c r="A54" s="147" t="s">
        <v>91</v>
      </c>
      <c r="B54" s="147"/>
      <c r="C54" s="147"/>
      <c r="D54" s="147"/>
      <c r="E54" s="147"/>
      <c r="F54" s="99">
        <f>SUM(E55:E68)</f>
        <v>738482</v>
      </c>
    </row>
    <row ht="63" customHeight="1" r="55" spans="1:6" x14ac:dyDescent="0.25">
      <c r="A55" s="150"/>
      <c r="B55" s="111" t="s">
        <v>92</v>
      </c>
      <c r="C55" s="92">
        <v>5000</v>
      </c>
      <c r="D55" s="115">
        <v>20</v>
      </c>
      <c r="E55" s="116">
        <f>C55*D55</f>
        <v>100000</v>
      </c>
      <c r="F55" s="151"/>
    </row>
    <row ht="17.25" customHeight="1" r="56" spans="1:6" x14ac:dyDescent="0.25">
      <c r="A56" s="150"/>
      <c r="B56" s="87" t="s">
        <v>93</v>
      </c>
      <c r="C56" s="92">
        <v>7000</v>
      </c>
      <c r="D56" s="115">
        <v>12</v>
      </c>
      <c r="E56" s="116">
        <f>C56*D56</f>
        <v>84000</v>
      </c>
      <c r="F56" s="151"/>
    </row>
    <row ht="18.75" customHeight="1" r="57" spans="1:6" x14ac:dyDescent="0.25">
      <c r="A57" s="150"/>
      <c r="B57" s="111" t="s">
        <v>94</v>
      </c>
      <c r="C57" s="92" t="s">
        <v>11</v>
      </c>
      <c r="D57" s="92" t="s">
        <v>11</v>
      </c>
      <c r="E57" s="116">
        <v>10000</v>
      </c>
      <c r="F57" s="151"/>
    </row>
    <row ht="17.25" customHeight="1" r="58" spans="1:6" x14ac:dyDescent="0.25">
      <c r="A58" s="150"/>
      <c r="B58" s="87" t="s">
        <v>95</v>
      </c>
      <c r="C58" s="92">
        <v>1500</v>
      </c>
      <c r="D58" s="115">
        <v>20</v>
      </c>
      <c r="E58" s="116">
        <f>C58*D58</f>
        <v>30000</v>
      </c>
      <c r="F58" s="151"/>
    </row>
    <row ht="15.75" customHeight="1" r="59" spans="1:6" x14ac:dyDescent="0.25">
      <c r="A59" s="150"/>
      <c r="B59" s="111" t="s">
        <v>96</v>
      </c>
      <c r="C59" s="92">
        <v>27500</v>
      </c>
      <c r="D59" s="89">
        <v>1</v>
      </c>
      <c r="E59" s="116">
        <f>C59*D59</f>
        <v>27500</v>
      </c>
      <c r="F59" s="151"/>
    </row>
    <row ht="18" customHeight="1" r="60" spans="1:6" x14ac:dyDescent="0.25">
      <c r="A60" s="150"/>
      <c r="B60" s="111" t="s">
        <v>97</v>
      </c>
      <c r="C60" s="92"/>
      <c r="D60" s="92"/>
      <c r="E60" s="116">
        <v>18000</v>
      </c>
      <c r="F60" s="151"/>
    </row>
    <row ht="40.5" customHeight="1" r="61" spans="1:6" x14ac:dyDescent="0.25">
      <c r="A61" s="150"/>
      <c r="B61" s="111" t="s">
        <v>98</v>
      </c>
      <c r="C61" s="92"/>
      <c r="D61" s="81"/>
      <c r="E61" s="90">
        <v>40000</v>
      </c>
      <c r="F61" s="151"/>
    </row>
    <row ht="21" customHeight="1" r="62" spans="1:6" x14ac:dyDescent="0.25">
      <c r="A62" s="150"/>
      <c r="B62" s="111" t="s">
        <v>99</v>
      </c>
      <c r="C62" s="92"/>
      <c r="D62" s="81"/>
      <c r="E62" s="92">
        <v>112000</v>
      </c>
      <c r="F62" s="151"/>
    </row>
    <row ht="21.75" customHeight="1" r="63" spans="1:6" x14ac:dyDescent="0.25">
      <c r="A63" s="150"/>
      <c r="B63" s="111" t="s">
        <v>100</v>
      </c>
      <c r="C63" s="92"/>
      <c r="D63" s="81"/>
      <c r="E63" s="92">
        <v>70000</v>
      </c>
      <c r="F63" s="151"/>
    </row>
    <row ht="20.25" customHeight="1" r="64" spans="1:6" x14ac:dyDescent="0.25">
      <c r="A64" s="150"/>
      <c r="B64" s="111" t="s">
        <v>101</v>
      </c>
      <c r="C64" s="92"/>
      <c r="D64" s="81"/>
      <c r="E64" s="92">
        <v>25000</v>
      </c>
      <c r="F64" s="151"/>
    </row>
    <row ht="20.25" customHeight="1" r="65" spans="1:6" x14ac:dyDescent="0.25">
      <c r="A65" s="150"/>
      <c r="B65" s="87" t="s">
        <v>102</v>
      </c>
      <c r="C65" s="92" t="s">
        <v>11</v>
      </c>
      <c r="D65" s="94" t="s">
        <v>11</v>
      </c>
      <c r="E65" s="92">
        <v>16000</v>
      </c>
      <c r="F65" s="151"/>
    </row>
    <row ht="21" customHeight="1" r="66" spans="1:6" x14ac:dyDescent="0.25">
      <c r="A66" s="150"/>
      <c r="B66" s="111" t="s">
        <v>103</v>
      </c>
      <c r="C66" s="92">
        <v>850</v>
      </c>
      <c r="D66" s="81">
        <v>30</v>
      </c>
      <c r="E66" s="92">
        <f>C66*D66</f>
        <v>25500</v>
      </c>
      <c r="F66" s="151"/>
    </row>
    <row ht="21" customHeight="1" r="67" spans="1:6" x14ac:dyDescent="0.25">
      <c r="A67" s="150"/>
      <c r="B67" s="87" t="s">
        <v>66</v>
      </c>
      <c r="C67" s="92">
        <v>4623.5</v>
      </c>
      <c r="D67" s="81">
        <v>12</v>
      </c>
      <c r="E67" s="92">
        <f>C67*D67</f>
        <v>55482</v>
      </c>
      <c r="F67" s="151"/>
    </row>
    <row ht="46.5" customHeight="1" r="68" spans="1:6" x14ac:dyDescent="0.25">
      <c r="A68" s="150"/>
      <c r="B68" s="117" t="s">
        <v>104</v>
      </c>
      <c r="C68" s="118" t="s">
        <v>11</v>
      </c>
      <c r="D68" s="119" t="s">
        <v>11</v>
      </c>
      <c r="E68" s="120">
        <v>125000</v>
      </c>
      <c r="F68" s="151"/>
    </row>
    <row ht="42.75" customHeight="1" r="69" spans="1:6" x14ac:dyDescent="0.2">
      <c r="A69" s="147" t="s">
        <v>105</v>
      </c>
      <c r="B69" s="147"/>
      <c r="C69" s="147"/>
      <c r="D69" s="147"/>
      <c r="E69" s="147"/>
      <c r="F69" s="99">
        <f>F13</f>
        <v>128100</v>
      </c>
    </row>
    <row ht="21" customHeight="1" r="70" spans="1:6" x14ac:dyDescent="0.25">
      <c r="A70" s="121"/>
      <c r="B70" s="87" t="s">
        <v>106</v>
      </c>
      <c r="C70" s="90" t="s">
        <v>11</v>
      </c>
      <c r="D70" s="94" t="s">
        <v>11</v>
      </c>
      <c r="E70" s="90">
        <f>F13*6/100</f>
        <v>7686</v>
      </c>
      <c r="F70" s="152"/>
    </row>
    <row ht="20.25" customHeight="1" r="71" spans="1:6" x14ac:dyDescent="0.25">
      <c r="A71" s="153"/>
      <c r="B71" s="111" t="s">
        <v>107</v>
      </c>
      <c r="C71" s="90" t="s">
        <v>11</v>
      </c>
      <c r="D71" s="94" t="s">
        <v>11</v>
      </c>
      <c r="E71" s="90">
        <v>5514</v>
      </c>
      <c r="F71" s="152"/>
    </row>
    <row ht="21.75" customHeight="1" r="72" spans="1:6" x14ac:dyDescent="0.25">
      <c r="A72" s="153"/>
      <c r="B72" s="111" t="s">
        <v>108</v>
      </c>
      <c r="C72" s="92">
        <v>10000</v>
      </c>
      <c r="D72" s="81">
        <v>1</v>
      </c>
      <c r="E72" s="92">
        <f>C72*D72</f>
        <v>10000</v>
      </c>
      <c r="F72" s="152"/>
    </row>
    <row ht="15.75" customHeight="1" r="73" spans="1:6" x14ac:dyDescent="0.25">
      <c r="A73" s="153"/>
      <c r="B73" s="111" t="s">
        <v>109</v>
      </c>
      <c r="C73" s="92">
        <v>4000</v>
      </c>
      <c r="D73" s="81">
        <v>20</v>
      </c>
      <c r="E73" s="92">
        <f>C73*D73</f>
        <v>80000</v>
      </c>
      <c r="F73" s="152"/>
    </row>
    <row ht="15.75" customHeight="1" r="74" spans="1:6" x14ac:dyDescent="0.25">
      <c r="A74" s="153"/>
      <c r="B74" s="111" t="s">
        <v>110</v>
      </c>
      <c r="C74" s="92">
        <v>4000</v>
      </c>
      <c r="D74" s="81">
        <v>5</v>
      </c>
      <c r="E74" s="92">
        <f>C74*D74</f>
        <v>20000</v>
      </c>
      <c r="F74" s="152"/>
    </row>
    <row ht="15.75" customHeight="1" r="75" spans="1:6" x14ac:dyDescent="0.25">
      <c r="A75" s="153"/>
      <c r="B75" s="111" t="s">
        <v>111</v>
      </c>
      <c r="C75" s="92">
        <v>4900</v>
      </c>
      <c r="D75" s="81">
        <v>1</v>
      </c>
      <c r="E75" s="92">
        <f>C75*D75</f>
        <v>4900</v>
      </c>
      <c r="F75" s="152"/>
    </row>
    <row ht="21.75" customHeight="1" r="76" spans="1:6" x14ac:dyDescent="0.2">
      <c r="A76" s="147" t="s">
        <v>23</v>
      </c>
      <c r="B76" s="147"/>
      <c r="C76" s="147"/>
      <c r="D76" s="147"/>
      <c r="E76" s="147"/>
      <c r="F76" s="122">
        <v>5420032</v>
      </c>
    </row>
    <row ht="16.35" customHeight="1" r="77" spans="1:6" x14ac:dyDescent="0.3">
      <c r="A77" s="148"/>
      <c r="B77" s="123" t="s">
        <v>27</v>
      </c>
      <c r="C77" s="124"/>
      <c r="D77" s="125"/>
      <c r="E77" s="126">
        <f>E78</f>
        <v>620000</v>
      </c>
      <c r="F77" s="127"/>
    </row>
    <row ht="52.5" customHeight="1" r="78" spans="1:6" x14ac:dyDescent="0.25">
      <c r="A78" s="148"/>
      <c r="B78" s="87" t="s">
        <v>112</v>
      </c>
      <c r="C78" s="90" t="s">
        <v>11</v>
      </c>
      <c r="D78" s="94" t="s">
        <v>11</v>
      </c>
      <c r="E78" s="90">
        <f>E18</f>
        <v>620000</v>
      </c>
      <c r="F78" s="128"/>
    </row>
    <row ht="49.5" customHeight="1" r="79" spans="1:6" x14ac:dyDescent="0.25">
      <c r="A79" s="148"/>
      <c r="B79" s="149" t="s">
        <v>113</v>
      </c>
      <c r="C79" s="149"/>
      <c r="D79" s="149"/>
      <c r="E79" s="129">
        <f>E19</f>
        <v>3465635</v>
      </c>
      <c r="F79" s="128"/>
    </row>
    <row ht="51.75" customHeight="1" r="80" spans="1:6" x14ac:dyDescent="0.25">
      <c r="A80" s="148"/>
      <c r="B80" s="87" t="s">
        <v>114</v>
      </c>
      <c r="C80" s="90" t="s">
        <v>46</v>
      </c>
      <c r="D80" s="94" t="s">
        <v>46</v>
      </c>
      <c r="E80" s="92">
        <v>3465635</v>
      </c>
      <c r="F80" s="128"/>
    </row>
    <row ht="51" customHeight="1" r="81" spans="1:6" x14ac:dyDescent="0.25">
      <c r="A81" s="148"/>
      <c r="B81" s="130" t="s">
        <v>31</v>
      </c>
      <c r="C81" s="141" t="s">
        <v>115</v>
      </c>
      <c r="D81" s="142" t="s">
        <v>116</v>
      </c>
      <c r="E81" s="131">
        <f>SUM(E83:E87)</f>
        <v>1334397</v>
      </c>
      <c r="F81" s="128"/>
    </row>
    <row ht="50.25" customHeight="1" r="82" spans="1:6" x14ac:dyDescent="0.25">
      <c r="A82" s="148"/>
      <c r="B82" s="110" t="s">
        <v>117</v>
      </c>
      <c r="C82" s="92" t="s">
        <v>46</v>
      </c>
      <c r="D82" s="81" t="s">
        <v>46</v>
      </c>
      <c r="E82" s="132">
        <v>41195</v>
      </c>
      <c r="F82" s="128"/>
    </row>
    <row ht="45.75" customHeight="1" r="83" spans="1:6" x14ac:dyDescent="0.25">
      <c r="A83" s="148"/>
      <c r="B83" s="87" t="s">
        <v>118</v>
      </c>
      <c r="C83" s="92" t="s">
        <v>46</v>
      </c>
      <c r="D83" s="94" t="s">
        <v>46</v>
      </c>
      <c r="E83" s="92">
        <v>500000</v>
      </c>
      <c r="F83" s="128"/>
    </row>
    <row ht="24" customHeight="1" r="84" spans="1:6" x14ac:dyDescent="0.25">
      <c r="A84" s="148"/>
      <c r="B84" s="87" t="s">
        <v>119</v>
      </c>
      <c r="C84" s="92">
        <f>E84/D84</f>
        <v>859.436111111111</v>
      </c>
      <c r="D84" s="94">
        <v>360</v>
      </c>
      <c r="E84" s="92">
        <v>309397</v>
      </c>
      <c r="F84" s="128"/>
    </row>
    <row ht="28.5" customHeight="1" r="85" spans="1:6" x14ac:dyDescent="0.25">
      <c r="A85" s="148"/>
      <c r="B85" s="87" t="s">
        <v>120</v>
      </c>
      <c r="C85" s="92" t="s">
        <v>46</v>
      </c>
      <c r="D85" s="94" t="s">
        <v>46</v>
      </c>
      <c r="E85" s="92">
        <v>450000</v>
      </c>
      <c r="F85" s="133"/>
    </row>
    <row ht="25.5" customHeight="1" r="86" spans="1:6" x14ac:dyDescent="0.25">
      <c r="A86" s="148"/>
      <c r="B86" s="87" t="s">
        <v>121</v>
      </c>
      <c r="C86" s="92">
        <v>500</v>
      </c>
      <c r="D86" s="94">
        <v>30</v>
      </c>
      <c r="E86" s="92">
        <f>C86*D86</f>
        <v>15000</v>
      </c>
      <c r="F86" s="133"/>
    </row>
    <row ht="27.75" customHeight="1" r="87" spans="1:6" x14ac:dyDescent="0.25">
      <c r="A87" s="148"/>
      <c r="B87" s="87" t="s">
        <v>122</v>
      </c>
      <c r="C87" s="92">
        <v>5000</v>
      </c>
      <c r="D87" s="94">
        <v>12</v>
      </c>
      <c r="E87" s="92">
        <f>C87*D87</f>
        <v>60000</v>
      </c>
      <c r="F87" s="133"/>
    </row>
    <row ht="35.25" customHeight="1" r="88" spans="1:6" x14ac:dyDescent="0.25">
      <c r="A88" s="111"/>
      <c r="B88" s="87" t="s">
        <v>123</v>
      </c>
      <c r="C88" s="92" t="s">
        <v>46</v>
      </c>
      <c r="D88" s="94" t="s">
        <v>46</v>
      </c>
      <c r="E88" s="92">
        <v>22000</v>
      </c>
      <c r="F88" s="133"/>
    </row>
    <row ht="24.75" customHeight="1" r="89" spans="1:6" x14ac:dyDescent="0.25">
      <c r="A89" s="95"/>
      <c r="B89" s="96" t="s">
        <v>124</v>
      </c>
      <c r="C89" s="97"/>
      <c r="D89" s="98"/>
      <c r="E89" s="97"/>
      <c r="F89" s="99">
        <f>F23+F54+F69+F76</f>
        <v>7755402</v>
      </c>
    </row>
    <row ht="12.75" customHeight="1" r="90" spans="1:6" x14ac:dyDescent="0.25">
      <c r="B90" s="134"/>
      <c r="C90" s="78"/>
      <c r="E90" s="79"/>
      <c r="F90" s="135"/>
    </row>
    <row ht="52.5" customHeight="1" r="91" spans="1:6" x14ac:dyDescent="0.2">
      <c r="A91" s="145" t="s">
        <v>125</v>
      </c>
      <c r="B91" s="145"/>
      <c r="C91" s="145"/>
      <c r="D91" s="145"/>
      <c r="E91" s="145"/>
      <c r="F91" s="145"/>
    </row>
    <row ht="59.25" customHeight="1" r="92" spans="1:6" x14ac:dyDescent="0.2">
      <c r="A92" s="145" t="s">
        <v>126</v>
      </c>
      <c r="B92" s="145"/>
      <c r="C92" s="145"/>
      <c r="D92" s="145"/>
      <c r="E92" s="145"/>
      <c r="F92" s="145"/>
    </row>
    <row ht="57.75" customHeight="1" r="93" spans="1:6" x14ac:dyDescent="0.2">
      <c r="A93" s="145" t="s">
        <v>213</v>
      </c>
      <c r="B93" s="145"/>
      <c r="C93" s="145"/>
      <c r="D93" s="145"/>
      <c r="E93" s="145"/>
      <c r="F93" s="145"/>
    </row>
    <row ht="62.25" customHeight="1" r="94" spans="1:6" x14ac:dyDescent="0.2">
      <c r="A94" s="145" t="s">
        <v>212</v>
      </c>
      <c r="B94" s="145"/>
      <c r="C94" s="145"/>
      <c r="D94" s="145"/>
      <c r="E94" s="145"/>
      <c r="F94" s="145"/>
    </row>
    <row ht="51" customHeight="1" r="95" spans="1:6" x14ac:dyDescent="0.25">
      <c r="A95" s="146" t="s">
        <v>127</v>
      </c>
      <c r="B95" s="146"/>
      <c r="C95" s="146"/>
      <c r="D95" s="146"/>
      <c r="E95" s="146"/>
      <c r="F95" s="146"/>
    </row>
    <row ht="12.75" customHeight="1" r="96" spans="1:6" x14ac:dyDescent="0.25">
      <c r="C96" s="78"/>
      <c r="E96" s="79"/>
    </row>
    <row ht="52.5" customHeight="1" r="97" spans="1:6" x14ac:dyDescent="0.2">
      <c r="A97" s="143" t="s">
        <v>128</v>
      </c>
      <c r="B97" s="143"/>
      <c r="C97" s="143"/>
      <c r="D97" s="85" t="s">
        <v>129</v>
      </c>
      <c r="E97" s="84" t="s">
        <v>130</v>
      </c>
      <c r="F97" s="85" t="s">
        <v>7</v>
      </c>
    </row>
    <row ht="29.25" customHeight="1" r="98" spans="1:6" x14ac:dyDescent="0.25">
      <c r="A98" s="144" t="s">
        <v>131</v>
      </c>
      <c r="B98" s="144"/>
      <c r="C98" s="144"/>
      <c r="D98" s="136">
        <v>300</v>
      </c>
      <c r="E98" s="114">
        <v>5.5</v>
      </c>
      <c r="F98" s="90">
        <f>D98*E98</f>
        <v>1650</v>
      </c>
    </row>
    <row ht="34.5" customHeight="1" r="99" spans="1:6" x14ac:dyDescent="0.25">
      <c r="A99" s="144"/>
      <c r="B99" s="144"/>
      <c r="C99" s="144"/>
      <c r="D99" s="136">
        <v>400</v>
      </c>
      <c r="E99" s="114">
        <v>5.5</v>
      </c>
      <c r="F99" s="90">
        <f>D99*E99</f>
        <v>2200</v>
      </c>
    </row>
    <row ht="29.25" customHeight="1" r="100" spans="1:6" x14ac:dyDescent="0.25">
      <c r="A100" s="144"/>
      <c r="B100" s="144"/>
      <c r="C100" s="144"/>
      <c r="D100" s="136">
        <v>500</v>
      </c>
      <c r="E100" s="114">
        <v>5.5</v>
      </c>
      <c r="F100" s="90">
        <f>D100*E100</f>
        <v>2750</v>
      </c>
    </row>
    <row ht="28.5" customHeight="1" r="101" spans="1:6" x14ac:dyDescent="0.25">
      <c r="A101" s="144"/>
      <c r="B101" s="144"/>
      <c r="C101" s="144"/>
      <c r="D101" s="136">
        <v>600</v>
      </c>
      <c r="E101" s="114">
        <v>5.5</v>
      </c>
      <c r="F101" s="90">
        <f>D101*E101</f>
        <v>3300</v>
      </c>
    </row>
    <row ht="27" customHeight="1" r="102" spans="1:6" x14ac:dyDescent="0.25">
      <c r="A102" s="144"/>
      <c r="B102" s="144"/>
      <c r="C102" s="144"/>
      <c r="D102" s="136">
        <v>700</v>
      </c>
      <c r="E102" s="114">
        <v>5.5</v>
      </c>
      <c r="F102" s="90">
        <f>D102*E102</f>
        <v>3850</v>
      </c>
    </row>
    <row ht="32.25" customHeight="1" r="103" spans="1:6" x14ac:dyDescent="0.25">
      <c r="A103" s="144"/>
      <c r="B103" s="144"/>
      <c r="C103" s="144"/>
      <c r="D103" s="136">
        <v>800</v>
      </c>
      <c r="E103" s="114">
        <v>5.5</v>
      </c>
      <c r="F103" s="90">
        <f>D103*E103</f>
        <v>4400</v>
      </c>
    </row>
    <row ht="12.75" customHeight="1" r="104" spans="1:6" x14ac:dyDescent="0.25">
      <c r="B104" s="134"/>
      <c r="C104" s="78"/>
      <c r="E104" s="79"/>
      <c r="F104" s="135"/>
    </row>
    <row ht="12.75" customHeight="1" r="105" spans="1:6" x14ac:dyDescent="0.25">
      <c r="B105" s="134"/>
      <c r="C105" s="78"/>
      <c r="E105" s="79"/>
      <c r="F105" s="135"/>
    </row>
    <row ht="12.75" customHeight="1" r="106" spans="1:6" x14ac:dyDescent="0.25">
      <c r="B106" s="134"/>
      <c r="C106" s="78"/>
      <c r="E106" s="79"/>
      <c r="F106" s="135"/>
    </row>
    <row ht="12" customHeight="1" r="107" spans="1:6" x14ac:dyDescent="0.25">
      <c r="B107" s="134"/>
      <c r="C107" s="78"/>
      <c r="E107" s="79"/>
      <c r="F107" s="135"/>
    </row>
    <row ht="12.75" customHeight="1" r="108" spans="1:6" x14ac:dyDescent="0.25">
      <c r="B108" s="134"/>
      <c r="C108" s="78"/>
      <c r="E108" s="79"/>
      <c r="F108" s="135"/>
    </row>
    <row ht="12.75" customHeight="1" r="109" spans="1:6" x14ac:dyDescent="0.25">
      <c r="B109" s="134"/>
      <c r="C109" s="78"/>
      <c r="E109" s="79"/>
      <c r="F109" s="135"/>
    </row>
    <row ht="12.75" customHeight="1" r="110" spans="1:6" x14ac:dyDescent="0.25">
      <c r="C110" s="78"/>
      <c r="E110" s="79"/>
    </row>
    <row ht="12.75" customHeight="1" r="111" spans="1:6" x14ac:dyDescent="0.25">
      <c r="C111" s="78"/>
      <c r="E111" s="79"/>
    </row>
    <row ht="12.75" customHeight="1" r="112" spans="1:6" x14ac:dyDescent="0.25">
      <c r="C112" s="78"/>
      <c r="E112" s="79"/>
    </row>
    <row ht="12.75" customHeight="1" r="113" spans="3:5" x14ac:dyDescent="0.25">
      <c r="C113" s="78"/>
      <c r="E113" s="79"/>
    </row>
    <row ht="12.75" customHeight="1" r="114" spans="3:5" x14ac:dyDescent="0.25">
      <c r="C114" s="78"/>
      <c r="E114" s="79"/>
    </row>
    <row ht="12.75" customHeight="1" r="115" spans="3:5" x14ac:dyDescent="0.25">
      <c r="C115" s="78"/>
      <c r="E115" s="79"/>
    </row>
    <row ht="12.75" customHeight="1" r="116" spans="3:5" x14ac:dyDescent="0.25">
      <c r="C116" s="78"/>
      <c r="E116" s="79"/>
    </row>
    <row ht="12.75" customHeight="1" r="117" spans="3:5" x14ac:dyDescent="0.25">
      <c r="C117" s="78"/>
      <c r="E117" s="79"/>
    </row>
    <row ht="12.75" customHeight="1" r="118" spans="3:5" x14ac:dyDescent="0.25">
      <c r="C118" s="78"/>
      <c r="E118" s="79"/>
    </row>
    <row ht="12.75" customHeight="1" r="119" spans="3:5" x14ac:dyDescent="0.25">
      <c r="C119" s="78"/>
      <c r="E119" s="79"/>
    </row>
    <row ht="12.75" customHeight="1" r="120" spans="3:5" x14ac:dyDescent="0.25">
      <c r="C120" s="78"/>
      <c r="E120" s="79"/>
    </row>
    <row ht="12.75" customHeight="1" r="121" spans="3:5" x14ac:dyDescent="0.25">
      <c r="C121" s="78"/>
      <c r="E121" s="79"/>
    </row>
    <row ht="12.75" customHeight="1" r="122" spans="3:5" x14ac:dyDescent="0.25">
      <c r="C122" s="78"/>
      <c r="E122" s="79"/>
    </row>
    <row ht="12.75" customHeight="1" r="123" spans="3:5" x14ac:dyDescent="0.25">
      <c r="C123" s="78"/>
      <c r="E123" s="79"/>
    </row>
    <row ht="12.75" customHeight="1" r="124" spans="3:5" x14ac:dyDescent="0.25">
      <c r="C124" s="78"/>
      <c r="E124" s="79"/>
    </row>
    <row ht="12.75" customHeight="1" r="125" spans="3:5" x14ac:dyDescent="0.25">
      <c r="C125" s="78"/>
      <c r="E125" s="79"/>
    </row>
    <row ht="12.75" customHeight="1" r="126" spans="3:5" x14ac:dyDescent="0.25">
      <c r="C126" s="78"/>
      <c r="E126" s="79"/>
    </row>
    <row ht="12.75" customHeight="1" r="127" spans="3:5" x14ac:dyDescent="0.25">
      <c r="C127" s="78"/>
      <c r="E127" s="79"/>
    </row>
    <row ht="12.75" customHeight="1" r="128" spans="3:5" x14ac:dyDescent="0.25">
      <c r="C128" s="78"/>
      <c r="E128" s="79"/>
    </row>
    <row ht="12.75" customHeight="1" r="129" spans="3:5" x14ac:dyDescent="0.25">
      <c r="C129" s="78"/>
      <c r="E129" s="79"/>
    </row>
    <row ht="12.75" customHeight="1" r="130" spans="3:5" x14ac:dyDescent="0.25">
      <c r="C130" s="78"/>
      <c r="E130" s="79"/>
    </row>
    <row ht="12.75" customHeight="1" r="131" spans="3:5" x14ac:dyDescent="0.25">
      <c r="C131" s="78"/>
      <c r="E131" s="79"/>
    </row>
    <row ht="12.75" customHeight="1" r="132" spans="3:5" x14ac:dyDescent="0.25">
      <c r="C132" s="78"/>
      <c r="E132" s="79"/>
    </row>
    <row ht="12.75" customHeight="1" r="133" spans="3:5" x14ac:dyDescent="0.25">
      <c r="C133" s="78"/>
      <c r="E133" s="79"/>
    </row>
    <row ht="12.75" customHeight="1" r="134" spans="3:5" x14ac:dyDescent="0.25">
      <c r="C134" s="78"/>
      <c r="E134" s="79"/>
    </row>
    <row ht="12.75" customHeight="1" r="135" spans="3:5" x14ac:dyDescent="0.25">
      <c r="C135" s="78"/>
      <c r="E135" s="79"/>
    </row>
    <row ht="12.75" customHeight="1" r="136" spans="3:5" x14ac:dyDescent="0.25">
      <c r="C136" s="78"/>
      <c r="E136" s="79"/>
    </row>
    <row ht="12.75" customHeight="1" r="137" spans="3:5" x14ac:dyDescent="0.25">
      <c r="C137" s="78"/>
      <c r="E137" s="79"/>
    </row>
    <row ht="12.75" customHeight="1" r="138" spans="3:5" x14ac:dyDescent="0.25">
      <c r="C138" s="78"/>
      <c r="E138" s="79"/>
    </row>
    <row ht="12.75" customHeight="1" r="139" spans="3:5" x14ac:dyDescent="0.25">
      <c r="C139" s="78"/>
      <c r="E139" s="79"/>
    </row>
    <row ht="12.75" customHeight="1" r="140" spans="3:5" x14ac:dyDescent="0.25">
      <c r="C140" s="78"/>
      <c r="E140" s="79"/>
    </row>
    <row ht="12.75" customHeight="1" r="141" spans="3:5" x14ac:dyDescent="0.25">
      <c r="C141" s="78"/>
      <c r="E141" s="79"/>
    </row>
    <row ht="12.75" customHeight="1" r="142" spans="3:5" x14ac:dyDescent="0.25">
      <c r="C142" s="78"/>
      <c r="E142" s="79"/>
    </row>
    <row ht="12.75" customHeight="1" r="143" spans="3:5" x14ac:dyDescent="0.25">
      <c r="C143" s="78"/>
      <c r="E143" s="79"/>
    </row>
    <row ht="12.75" customHeight="1" r="144" spans="3:5" x14ac:dyDescent="0.25">
      <c r="C144" s="78"/>
      <c r="E144" s="79"/>
    </row>
    <row ht="12.75" customHeight="1" r="145" spans="3:5" x14ac:dyDescent="0.25">
      <c r="C145" s="78"/>
      <c r="E145" s="79"/>
    </row>
    <row ht="12.75" customHeight="1" r="146" spans="3:5" x14ac:dyDescent="0.25">
      <c r="C146" s="78"/>
      <c r="E146" s="79"/>
    </row>
    <row ht="12.75" customHeight="1" r="147" spans="3:5" x14ac:dyDescent="0.25">
      <c r="C147" s="78"/>
      <c r="E147" s="79"/>
    </row>
    <row ht="12.75" customHeight="1" r="148" spans="3:5" x14ac:dyDescent="0.25">
      <c r="C148" s="78"/>
      <c r="E148" s="79"/>
    </row>
    <row ht="12.75" customHeight="1" r="149" spans="3:5" x14ac:dyDescent="0.25">
      <c r="C149" s="78"/>
      <c r="E149" s="79"/>
    </row>
    <row ht="12.75" customHeight="1" r="150" spans="3:5" x14ac:dyDescent="0.25">
      <c r="C150" s="78"/>
      <c r="E150" s="79"/>
    </row>
    <row ht="12.75" customHeight="1" r="151" spans="3:5" x14ac:dyDescent="0.25">
      <c r="C151" s="78"/>
      <c r="E151" s="79"/>
    </row>
    <row ht="12.75" customHeight="1" r="152" spans="3:5" x14ac:dyDescent="0.25">
      <c r="C152" s="78"/>
      <c r="E152" s="79"/>
    </row>
    <row ht="12.75" customHeight="1" r="153" spans="3:5" x14ac:dyDescent="0.25">
      <c r="C153" s="78"/>
      <c r="E153" s="79"/>
    </row>
    <row ht="12.75" customHeight="1" r="154" spans="3:5" x14ac:dyDescent="0.25">
      <c r="C154" s="78"/>
      <c r="E154" s="79"/>
    </row>
    <row ht="12.75" customHeight="1" r="155" spans="3:5" x14ac:dyDescent="0.25">
      <c r="C155" s="78"/>
      <c r="E155" s="79"/>
    </row>
    <row ht="12.75" customHeight="1" r="156" spans="3:5" x14ac:dyDescent="0.25">
      <c r="C156" s="78"/>
      <c r="E156" s="79"/>
    </row>
    <row ht="12.75" customHeight="1" r="157" spans="3:5" x14ac:dyDescent="0.25">
      <c r="C157" s="78"/>
      <c r="E157" s="79"/>
    </row>
    <row ht="12.75" customHeight="1" r="158" spans="3:5" x14ac:dyDescent="0.25">
      <c r="C158" s="78"/>
      <c r="E158" s="79"/>
    </row>
    <row ht="12.75" customHeight="1" r="159" spans="3:5" x14ac:dyDescent="0.25">
      <c r="C159" s="78"/>
      <c r="E159" s="79"/>
    </row>
    <row ht="12.75" customHeight="1" r="160" spans="3:5" x14ac:dyDescent="0.25">
      <c r="C160" s="78"/>
      <c r="E160" s="79"/>
    </row>
    <row ht="12.75" customHeight="1" r="161" spans="3:5" x14ac:dyDescent="0.25">
      <c r="C161" s="78"/>
      <c r="E161" s="79"/>
    </row>
    <row ht="12.75" customHeight="1" r="162" spans="3:5" x14ac:dyDescent="0.25">
      <c r="C162" s="78"/>
      <c r="E162" s="79"/>
    </row>
    <row ht="12.75" customHeight="1" r="163" spans="3:5" x14ac:dyDescent="0.25">
      <c r="C163" s="78"/>
      <c r="E163" s="79"/>
    </row>
    <row ht="12.75" customHeight="1" r="164" spans="3:5" x14ac:dyDescent="0.25">
      <c r="C164" s="78"/>
      <c r="E164" s="79"/>
    </row>
    <row ht="12.75" customHeight="1" r="165" spans="3:5" x14ac:dyDescent="0.25">
      <c r="C165" s="78"/>
      <c r="E165" s="79"/>
    </row>
    <row ht="12.75" customHeight="1" r="166" spans="3:5" x14ac:dyDescent="0.25">
      <c r="C166" s="78"/>
      <c r="E166" s="79"/>
    </row>
    <row ht="12.75" customHeight="1" r="167" spans="3:5" x14ac:dyDescent="0.25">
      <c r="C167" s="78"/>
      <c r="E167" s="79"/>
    </row>
    <row ht="12.75" customHeight="1" r="168" spans="3:5" x14ac:dyDescent="0.25">
      <c r="C168" s="78"/>
      <c r="E168" s="79"/>
    </row>
    <row ht="12.75" customHeight="1" r="169" spans="3:5" x14ac:dyDescent="0.25">
      <c r="C169" s="78"/>
      <c r="E169" s="79"/>
    </row>
    <row ht="12.75" customHeight="1" r="170" spans="3:5" x14ac:dyDescent="0.25">
      <c r="C170" s="78"/>
      <c r="E170" s="79"/>
    </row>
    <row ht="12.75" customHeight="1" r="171" spans="3:5" x14ac:dyDescent="0.25">
      <c r="C171" s="78"/>
      <c r="E171" s="79"/>
    </row>
    <row ht="12.75" customHeight="1" r="172" spans="3:5" x14ac:dyDescent="0.25">
      <c r="C172" s="78"/>
      <c r="E172" s="79"/>
    </row>
    <row ht="12.75" customHeight="1" r="173" spans="3:5" x14ac:dyDescent="0.25">
      <c r="C173" s="78"/>
      <c r="E173" s="79"/>
    </row>
    <row ht="12.75" customHeight="1" r="174" spans="3:5" x14ac:dyDescent="0.25">
      <c r="C174" s="78"/>
      <c r="E174" s="79"/>
    </row>
    <row ht="12.75" customHeight="1" r="175" spans="3:5" x14ac:dyDescent="0.25">
      <c r="C175" s="78"/>
      <c r="E175" s="79"/>
    </row>
    <row ht="12.75" customHeight="1" r="176" spans="3:5" x14ac:dyDescent="0.25">
      <c r="C176" s="78"/>
      <c r="E176" s="79"/>
    </row>
    <row ht="12.75" customHeight="1" r="177" spans="1:5" x14ac:dyDescent="0.25">
      <c r="C177" s="78"/>
      <c r="E177" s="79"/>
    </row>
    <row ht="12.75" customHeight="1" r="178" spans="1:5" x14ac:dyDescent="0.25">
      <c r="C178" s="78"/>
      <c r="E178" s="79"/>
    </row>
    <row ht="12.75" customHeight="1" r="179" spans="1:5" x14ac:dyDescent="0.25">
      <c r="C179" s="78"/>
      <c r="E179" s="79"/>
    </row>
    <row ht="12.75" customHeight="1" r="180" spans="1:5" x14ac:dyDescent="0.25">
      <c r="C180" s="78"/>
      <c r="E180" s="79"/>
    </row>
    <row ht="12.75" customHeight="1" r="181" spans="1:5" x14ac:dyDescent="0.25">
      <c r="C181" s="78"/>
      <c r="E181" s="79"/>
    </row>
    <row ht="12.75" customHeight="1" r="182" spans="1:5" x14ac:dyDescent="0.25">
      <c r="C182" s="78"/>
      <c r="E182" s="79"/>
    </row>
    <row ht="12.75" customHeight="1" r="183" spans="1:5" x14ac:dyDescent="0.25">
      <c r="C183" s="78"/>
      <c r="E183" s="79"/>
    </row>
    <row ht="12.75" customHeight="1" r="184" spans="1:5" x14ac:dyDescent="0.25">
      <c r="C184" s="78"/>
      <c r="E184" s="79"/>
    </row>
    <row ht="12.75" customHeight="1" r="185" spans="1:5" x14ac:dyDescent="0.25">
      <c r="C185" s="78"/>
      <c r="E185" s="79"/>
    </row>
    <row ht="12.75" customHeight="1" r="186" spans="1:5" x14ac:dyDescent="0.25">
      <c r="C186" s="78"/>
      <c r="E186" s="79"/>
    </row>
    <row ht="12.75" customHeight="1" r="187" spans="1:5" x14ac:dyDescent="0.25">
      <c r="A187" s="79"/>
      <c r="B187" s="79"/>
      <c r="C187" s="79"/>
      <c r="D187" s="79"/>
      <c r="E187" s="79"/>
    </row>
    <row ht="12.75" customHeight="1" r="188" spans="1:5" x14ac:dyDescent="0.25">
      <c r="A188" s="79"/>
      <c r="B188" s="79"/>
      <c r="C188" s="79"/>
      <c r="D188" s="79"/>
      <c r="E188" s="79"/>
    </row>
    <row ht="12.75" customHeight="1" r="189" spans="1:5" x14ac:dyDescent="0.25">
      <c r="A189" s="79"/>
      <c r="B189" s="79"/>
      <c r="C189" s="79"/>
      <c r="D189" s="79"/>
      <c r="E189" s="79"/>
    </row>
    <row ht="12.75" customHeight="1" r="190" spans="1:5" x14ac:dyDescent="0.25">
      <c r="A190" s="79"/>
      <c r="B190" s="79"/>
      <c r="C190" s="79"/>
      <c r="D190" s="79"/>
      <c r="E190" s="79"/>
    </row>
    <row ht="12.75" customHeight="1" r="191" spans="1:5" x14ac:dyDescent="0.25">
      <c r="A191" s="79"/>
      <c r="B191" s="79"/>
      <c r="C191" s="79"/>
      <c r="D191" s="79"/>
      <c r="E191" s="79"/>
    </row>
    <row ht="12.75" customHeight="1" r="192" spans="1:5" x14ac:dyDescent="0.25">
      <c r="A192" s="79"/>
      <c r="B192" s="79"/>
      <c r="C192" s="79"/>
      <c r="D192" s="79"/>
      <c r="E192" s="79"/>
    </row>
    <row ht="12.75" customHeight="1" r="193" spans="1:5" x14ac:dyDescent="0.25">
      <c r="A193" s="79"/>
      <c r="B193" s="79"/>
      <c r="C193" s="79"/>
      <c r="D193" s="79"/>
      <c r="E193" s="79"/>
    </row>
    <row ht="12.75" customHeight="1" r="194" spans="1:5" x14ac:dyDescent="0.25">
      <c r="A194" s="79"/>
      <c r="B194" s="79"/>
      <c r="C194" s="79"/>
      <c r="D194" s="79"/>
      <c r="E194" s="79"/>
    </row>
    <row ht="12.75" customHeight="1" r="195" spans="1:5" x14ac:dyDescent="0.25">
      <c r="A195" s="79"/>
      <c r="B195" s="79"/>
      <c r="C195" s="79"/>
      <c r="D195" s="79"/>
      <c r="E195" s="79"/>
    </row>
    <row ht="12.75" customHeight="1" r="196" spans="1:5" x14ac:dyDescent="0.25">
      <c r="A196" s="79"/>
      <c r="B196" s="79"/>
      <c r="C196" s="79"/>
      <c r="D196" s="79"/>
      <c r="E196" s="79"/>
    </row>
    <row ht="12.75" customHeight="1" r="197" spans="1:5" x14ac:dyDescent="0.25">
      <c r="A197" s="79"/>
      <c r="B197" s="79"/>
      <c r="C197" s="79"/>
      <c r="D197" s="79"/>
      <c r="E197" s="79"/>
    </row>
    <row ht="12.75" customHeight="1" r="198" spans="1:5" x14ac:dyDescent="0.25">
      <c r="A198" s="79"/>
      <c r="B198" s="79"/>
      <c r="C198" s="79"/>
      <c r="D198" s="79"/>
      <c r="E198" s="79"/>
    </row>
    <row ht="12.75" customHeight="1" r="199" spans="1:5" x14ac:dyDescent="0.25">
      <c r="A199" s="79"/>
      <c r="B199" s="79"/>
      <c r="C199" s="79"/>
      <c r="D199" s="79"/>
      <c r="E199" s="79"/>
    </row>
    <row ht="12.75" customHeight="1" r="200" spans="1:5" x14ac:dyDescent="0.25">
      <c r="A200" s="79"/>
      <c r="B200" s="79"/>
      <c r="C200" s="79"/>
      <c r="D200" s="79"/>
      <c r="E200" s="79"/>
    </row>
    <row ht="12.75" customHeight="1" r="201" spans="1:5" x14ac:dyDescent="0.25">
      <c r="A201" s="79"/>
      <c r="B201" s="79"/>
      <c r="C201" s="79"/>
      <c r="D201" s="79"/>
      <c r="E201" s="79"/>
    </row>
    <row ht="12.75" customHeight="1" r="202" spans="1:5" x14ac:dyDescent="0.25">
      <c r="A202" s="79"/>
      <c r="B202" s="79"/>
      <c r="C202" s="79"/>
      <c r="D202" s="79"/>
      <c r="E202" s="79"/>
    </row>
    <row ht="12.75" customHeight="1" r="203" spans="1:5" x14ac:dyDescent="0.25">
      <c r="A203" s="79"/>
      <c r="B203" s="79"/>
      <c r="C203" s="79"/>
      <c r="D203" s="79"/>
      <c r="E203" s="79"/>
    </row>
    <row ht="12.75" customHeight="1" r="204" spans="1:5" x14ac:dyDescent="0.25">
      <c r="A204" s="79"/>
      <c r="B204" s="79"/>
      <c r="C204" s="79"/>
      <c r="D204" s="79"/>
      <c r="E204" s="79"/>
    </row>
    <row ht="12.75" customHeight="1" r="205" spans="1:5" x14ac:dyDescent="0.25">
      <c r="A205" s="79"/>
      <c r="B205" s="79"/>
      <c r="C205" s="79"/>
      <c r="D205" s="79"/>
      <c r="E205" s="79"/>
    </row>
    <row ht="12.75" customHeight="1" r="206" spans="1:5" x14ac:dyDescent="0.25">
      <c r="A206" s="79"/>
      <c r="B206" s="79"/>
      <c r="C206" s="79"/>
      <c r="D206" s="79"/>
      <c r="E206" s="79"/>
    </row>
    <row ht="12.75" customHeight="1" r="207" spans="1:5" x14ac:dyDescent="0.25">
      <c r="A207" s="79"/>
      <c r="B207" s="79"/>
      <c r="C207" s="79"/>
      <c r="D207" s="79"/>
      <c r="E207" s="79"/>
    </row>
    <row ht="12.75" customHeight="1" r="208" spans="1:5" x14ac:dyDescent="0.25">
      <c r="A208" s="79"/>
      <c r="B208" s="79"/>
      <c r="C208" s="79"/>
      <c r="D208" s="79"/>
      <c r="E208" s="79"/>
    </row>
    <row ht="12.75" customHeight="1" r="209" spans="1:5" x14ac:dyDescent="0.25">
      <c r="A209" s="79"/>
      <c r="B209" s="79"/>
      <c r="C209" s="79"/>
      <c r="D209" s="79"/>
      <c r="E209" s="79"/>
    </row>
    <row ht="12.75" customHeight="1" r="210" spans="1:5" x14ac:dyDescent="0.25">
      <c r="A210" s="79"/>
      <c r="B210" s="79"/>
      <c r="C210" s="79"/>
      <c r="D210" s="79"/>
      <c r="E210" s="79"/>
    </row>
    <row ht="12.75" customHeight="1" r="211" spans="1:5" x14ac:dyDescent="0.25">
      <c r="A211" s="79"/>
      <c r="B211" s="79"/>
      <c r="C211" s="79"/>
      <c r="D211" s="79"/>
      <c r="E211" s="79"/>
    </row>
    <row ht="12.75" customHeight="1" r="212" spans="1:5" x14ac:dyDescent="0.25">
      <c r="A212" s="79"/>
      <c r="B212" s="79"/>
      <c r="C212" s="79"/>
      <c r="D212" s="79"/>
      <c r="E212" s="79"/>
    </row>
    <row ht="12.75" customHeight="1" r="213" spans="1:5" x14ac:dyDescent="0.25">
      <c r="A213" s="79"/>
      <c r="B213" s="79"/>
      <c r="C213" s="79"/>
      <c r="D213" s="79"/>
      <c r="E213" s="79"/>
    </row>
    <row ht="12.75" customHeight="1" r="214" spans="1:5" x14ac:dyDescent="0.25">
      <c r="A214" s="79"/>
      <c r="B214" s="79"/>
      <c r="C214" s="79"/>
      <c r="D214" s="79"/>
      <c r="E214" s="79"/>
    </row>
    <row ht="12.75" customHeight="1" r="215" spans="1:5" x14ac:dyDescent="0.25">
      <c r="A215" s="79"/>
      <c r="B215" s="79"/>
      <c r="C215" s="79"/>
      <c r="D215" s="79"/>
      <c r="E215" s="79"/>
    </row>
    <row ht="12.75" customHeight="1" r="216" spans="1:5" x14ac:dyDescent="0.25">
      <c r="A216" s="79"/>
      <c r="B216" s="79"/>
      <c r="C216" s="79"/>
      <c r="D216" s="79"/>
      <c r="E216" s="79"/>
    </row>
    <row ht="12.75" customHeight="1" r="217" spans="1:5" x14ac:dyDescent="0.25">
      <c r="A217" s="79"/>
      <c r="B217" s="79"/>
      <c r="C217" s="79"/>
      <c r="D217" s="79"/>
      <c r="E217" s="79"/>
    </row>
    <row ht="12.75" customHeight="1" r="218" spans="1:5" x14ac:dyDescent="0.25">
      <c r="A218" s="79"/>
      <c r="B218" s="79"/>
      <c r="C218" s="79"/>
      <c r="D218" s="79"/>
      <c r="E218" s="79"/>
    </row>
    <row ht="12.75" customHeight="1" r="219" spans="1:5" x14ac:dyDescent="0.25">
      <c r="A219" s="79"/>
      <c r="B219" s="79"/>
      <c r="C219" s="79"/>
      <c r="D219" s="79"/>
      <c r="E219" s="79"/>
    </row>
    <row ht="12.75" customHeight="1" r="220" spans="1:5" x14ac:dyDescent="0.25">
      <c r="A220" s="79"/>
      <c r="B220" s="79"/>
      <c r="C220" s="79"/>
      <c r="D220" s="79"/>
      <c r="E220" s="79"/>
    </row>
    <row ht="12.75" customHeight="1" r="221" spans="1:5" x14ac:dyDescent="0.25">
      <c r="A221" s="79"/>
      <c r="B221" s="79"/>
      <c r="C221" s="79"/>
      <c r="D221" s="79"/>
      <c r="E221" s="79"/>
    </row>
    <row ht="12.75" customHeight="1" r="222" spans="1:5" x14ac:dyDescent="0.25">
      <c r="A222" s="79"/>
      <c r="B222" s="79"/>
      <c r="C222" s="79"/>
      <c r="D222" s="79"/>
      <c r="E222" s="79"/>
    </row>
    <row ht="12.75" customHeight="1" r="223" spans="1:5" x14ac:dyDescent="0.25">
      <c r="A223" s="79"/>
      <c r="B223" s="79"/>
      <c r="C223" s="79"/>
      <c r="D223" s="79"/>
      <c r="E223" s="79"/>
    </row>
    <row ht="12.75" customHeight="1" r="224" spans="1:5" x14ac:dyDescent="0.25">
      <c r="A224" s="79"/>
      <c r="B224" s="79"/>
      <c r="C224" s="79"/>
      <c r="D224" s="79"/>
      <c r="E224" s="79"/>
    </row>
    <row ht="12.75" customHeight="1" r="225" spans="1:5" x14ac:dyDescent="0.25">
      <c r="A225" s="79"/>
      <c r="B225" s="79"/>
      <c r="C225" s="79"/>
      <c r="D225" s="79"/>
      <c r="E225" s="79"/>
    </row>
    <row ht="12.75" customHeight="1" r="226" spans="1:5" x14ac:dyDescent="0.25">
      <c r="A226" s="79"/>
      <c r="B226" s="79"/>
      <c r="C226" s="79"/>
      <c r="D226" s="79"/>
      <c r="E226" s="79"/>
    </row>
    <row ht="12.75" customHeight="1" r="227" spans="1:5" x14ac:dyDescent="0.25">
      <c r="A227" s="79"/>
      <c r="B227" s="79"/>
      <c r="C227" s="79"/>
      <c r="D227" s="79"/>
      <c r="E227" s="79"/>
    </row>
    <row ht="12.75" customHeight="1" r="228" spans="1:5" x14ac:dyDescent="0.25">
      <c r="A228" s="79"/>
      <c r="B228" s="79"/>
      <c r="C228" s="79"/>
      <c r="D228" s="79"/>
      <c r="E228" s="79"/>
    </row>
    <row ht="12.75" customHeight="1" r="229" spans="1:5" x14ac:dyDescent="0.25">
      <c r="A229" s="79"/>
      <c r="B229" s="79"/>
      <c r="C229" s="79"/>
      <c r="D229" s="79"/>
      <c r="E229" s="79"/>
    </row>
    <row ht="12.75" customHeight="1" r="230" spans="1:5" x14ac:dyDescent="0.25">
      <c r="A230" s="79"/>
      <c r="B230" s="79"/>
      <c r="C230" s="79"/>
      <c r="D230" s="79"/>
      <c r="E230" s="79"/>
    </row>
    <row ht="12.75" customHeight="1" r="231" spans="1:5" x14ac:dyDescent="0.25">
      <c r="A231" s="79"/>
      <c r="B231" s="79"/>
      <c r="C231" s="79"/>
      <c r="D231" s="79"/>
      <c r="E231" s="79"/>
    </row>
    <row ht="12.75" customHeight="1" r="232" spans="1:5" x14ac:dyDescent="0.25">
      <c r="A232" s="79"/>
      <c r="B232" s="79"/>
      <c r="C232" s="79"/>
      <c r="D232" s="79"/>
      <c r="E232" s="79"/>
    </row>
    <row ht="12.75" customHeight="1" r="233" spans="1:5" x14ac:dyDescent="0.25">
      <c r="A233" s="79"/>
      <c r="B233" s="79"/>
      <c r="C233" s="79"/>
      <c r="D233" s="79"/>
      <c r="E233" s="79"/>
    </row>
    <row ht="12.75" customHeight="1" r="234" spans="1:5" x14ac:dyDescent="0.25">
      <c r="A234" s="79"/>
      <c r="B234" s="79"/>
      <c r="C234" s="79"/>
      <c r="D234" s="79"/>
      <c r="E234" s="79"/>
    </row>
    <row ht="12.75" customHeight="1" r="235" spans="1:5" x14ac:dyDescent="0.25">
      <c r="A235" s="79"/>
      <c r="B235" s="79"/>
      <c r="C235" s="79"/>
      <c r="D235" s="79"/>
      <c r="E235" s="79"/>
    </row>
    <row ht="12.75" customHeight="1" r="236" spans="1:5" x14ac:dyDescent="0.25">
      <c r="A236" s="79"/>
      <c r="B236" s="79"/>
      <c r="C236" s="79"/>
      <c r="D236" s="79"/>
      <c r="E236" s="79"/>
    </row>
    <row ht="12.75" customHeight="1" r="237" spans="1:5" x14ac:dyDescent="0.25">
      <c r="A237" s="79"/>
      <c r="B237" s="79"/>
      <c r="C237" s="79"/>
      <c r="D237" s="79"/>
      <c r="E237" s="79"/>
    </row>
    <row ht="12.75" customHeight="1" r="238" spans="1:5" x14ac:dyDescent="0.25">
      <c r="A238" s="79"/>
      <c r="B238" s="79"/>
      <c r="C238" s="79"/>
      <c r="D238" s="79"/>
      <c r="E238" s="79"/>
    </row>
    <row ht="12.75" customHeight="1" r="239" spans="1:5" x14ac:dyDescent="0.25">
      <c r="A239" s="79"/>
      <c r="B239" s="79"/>
      <c r="C239" s="79"/>
      <c r="D239" s="79"/>
      <c r="E239" s="79"/>
    </row>
    <row ht="12.75" customHeight="1" r="240" spans="1:5" x14ac:dyDescent="0.25">
      <c r="A240" s="79"/>
      <c r="B240" s="79"/>
      <c r="C240" s="79"/>
      <c r="D240" s="79"/>
      <c r="E240" s="79"/>
    </row>
    <row ht="12.75" customHeight="1" r="241" spans="1:5" x14ac:dyDescent="0.25">
      <c r="A241" s="79"/>
      <c r="B241" s="79"/>
      <c r="C241" s="79"/>
      <c r="D241" s="79"/>
      <c r="E241" s="79"/>
    </row>
    <row ht="12.75" customHeight="1" r="242" spans="1:5" x14ac:dyDescent="0.25">
      <c r="A242" s="79"/>
      <c r="B242" s="79"/>
      <c r="C242" s="79"/>
      <c r="D242" s="79"/>
      <c r="E242" s="79"/>
    </row>
    <row ht="12.75" customHeight="1" r="243" spans="1:5" x14ac:dyDescent="0.25">
      <c r="A243" s="79"/>
      <c r="B243" s="79"/>
      <c r="C243" s="79"/>
      <c r="D243" s="79"/>
      <c r="E243" s="79"/>
    </row>
    <row ht="12.75" customHeight="1" r="244" spans="1:5" x14ac:dyDescent="0.25">
      <c r="A244" s="79"/>
      <c r="B244" s="79"/>
      <c r="C244" s="79"/>
      <c r="D244" s="79"/>
      <c r="E244" s="79"/>
    </row>
    <row ht="12.75" customHeight="1" r="245" spans="1:5" x14ac:dyDescent="0.25">
      <c r="A245" s="79"/>
      <c r="B245" s="79"/>
      <c r="C245" s="79"/>
      <c r="D245" s="79"/>
      <c r="E245" s="79"/>
    </row>
    <row ht="12.75" customHeight="1" r="246" spans="1:5" x14ac:dyDescent="0.25">
      <c r="A246" s="79"/>
      <c r="B246" s="79"/>
      <c r="C246" s="79"/>
      <c r="D246" s="79"/>
      <c r="E246" s="79"/>
    </row>
    <row ht="12.75" customHeight="1" r="247" spans="1:5" x14ac:dyDescent="0.25">
      <c r="A247" s="79"/>
      <c r="B247" s="79"/>
      <c r="C247" s="79"/>
      <c r="D247" s="79"/>
      <c r="E247" s="79"/>
    </row>
    <row ht="12.75" customHeight="1" r="248" spans="1:5" x14ac:dyDescent="0.25">
      <c r="A248" s="79"/>
      <c r="B248" s="79"/>
      <c r="C248" s="79"/>
      <c r="D248" s="79"/>
      <c r="E248" s="79"/>
    </row>
    <row ht="12.75" customHeight="1" r="249" spans="1:5" x14ac:dyDescent="0.25">
      <c r="A249" s="79"/>
      <c r="B249" s="79"/>
      <c r="C249" s="79"/>
      <c r="D249" s="79"/>
      <c r="E249" s="79"/>
    </row>
    <row ht="12.75" customHeight="1" r="250" spans="1:5" x14ac:dyDescent="0.25">
      <c r="A250" s="79"/>
      <c r="B250" s="79"/>
      <c r="C250" s="79"/>
      <c r="D250" s="79"/>
      <c r="E250" s="79"/>
    </row>
    <row ht="12.75" customHeight="1" r="251" spans="1:5" x14ac:dyDescent="0.25">
      <c r="A251" s="79"/>
      <c r="B251" s="79"/>
      <c r="C251" s="79"/>
      <c r="D251" s="79"/>
      <c r="E251" s="79"/>
    </row>
    <row ht="12.75" customHeight="1" r="252" spans="1:5" x14ac:dyDescent="0.25">
      <c r="A252" s="79"/>
      <c r="B252" s="79"/>
      <c r="C252" s="79"/>
      <c r="D252" s="79"/>
      <c r="E252" s="79"/>
    </row>
    <row ht="12.75" customHeight="1" r="253" spans="1:5" x14ac:dyDescent="0.25">
      <c r="A253" s="79"/>
      <c r="B253" s="79"/>
      <c r="C253" s="79"/>
      <c r="D253" s="79"/>
      <c r="E253" s="79"/>
    </row>
    <row ht="12.75" customHeight="1" r="254" spans="1:5" x14ac:dyDescent="0.25">
      <c r="A254" s="79"/>
      <c r="B254" s="79"/>
      <c r="C254" s="79"/>
      <c r="D254" s="79"/>
      <c r="E254" s="79"/>
    </row>
    <row ht="12.75" customHeight="1" r="255" spans="1:5" x14ac:dyDescent="0.25">
      <c r="A255" s="79"/>
      <c r="B255" s="79"/>
      <c r="C255" s="79"/>
      <c r="D255" s="79"/>
      <c r="E255" s="79"/>
    </row>
    <row ht="12.75" customHeight="1" r="256" spans="1:5" x14ac:dyDescent="0.25">
      <c r="A256" s="79"/>
      <c r="B256" s="79"/>
      <c r="C256" s="79"/>
      <c r="D256" s="79"/>
      <c r="E256" s="79"/>
    </row>
    <row ht="12.75" customHeight="1" r="257" spans="1:5" x14ac:dyDescent="0.25">
      <c r="A257" s="79"/>
      <c r="B257" s="79"/>
      <c r="C257" s="79"/>
      <c r="D257" s="79"/>
      <c r="E257" s="79"/>
    </row>
    <row ht="12.75" customHeight="1" r="258" spans="1:5" x14ac:dyDescent="0.25">
      <c r="A258" s="79"/>
      <c r="B258" s="79"/>
      <c r="C258" s="79"/>
      <c r="D258" s="79"/>
      <c r="E258" s="79"/>
    </row>
    <row ht="12.75" customHeight="1" r="259" spans="1:5" x14ac:dyDescent="0.25">
      <c r="A259" s="79"/>
      <c r="B259" s="79"/>
      <c r="C259" s="79"/>
      <c r="D259" s="79"/>
      <c r="E259" s="79"/>
    </row>
    <row ht="12.75" customHeight="1" r="260" spans="1:5" x14ac:dyDescent="0.25">
      <c r="A260" s="79"/>
      <c r="B260" s="79"/>
      <c r="C260" s="79"/>
      <c r="D260" s="79"/>
      <c r="E260" s="79"/>
    </row>
    <row ht="12.75" customHeight="1" r="261" spans="1:5" x14ac:dyDescent="0.25">
      <c r="A261" s="79"/>
      <c r="B261" s="79"/>
      <c r="C261" s="79"/>
      <c r="D261" s="79"/>
      <c r="E261" s="79"/>
    </row>
    <row ht="12.75" customHeight="1" r="262" spans="1:5" x14ac:dyDescent="0.25">
      <c r="A262" s="79"/>
      <c r="B262" s="79"/>
      <c r="C262" s="79"/>
      <c r="D262" s="79"/>
      <c r="E262" s="79"/>
    </row>
    <row ht="12.75" customHeight="1" r="263" spans="1:5" x14ac:dyDescent="0.25">
      <c r="A263" s="79"/>
      <c r="B263" s="79"/>
      <c r="C263" s="79"/>
      <c r="D263" s="79"/>
      <c r="E263" s="79"/>
    </row>
    <row ht="12.75" customHeight="1" r="264" spans="1:5" x14ac:dyDescent="0.25">
      <c r="A264" s="79"/>
      <c r="B264" s="79"/>
      <c r="C264" s="79"/>
      <c r="D264" s="79"/>
      <c r="E264" s="79"/>
    </row>
    <row ht="12.75" customHeight="1" r="265" spans="1:5" x14ac:dyDescent="0.25">
      <c r="A265" s="79"/>
      <c r="B265" s="79"/>
      <c r="C265" s="79"/>
      <c r="D265" s="79"/>
      <c r="E265" s="79"/>
    </row>
    <row ht="12.75" customHeight="1" r="266" spans="1:5" x14ac:dyDescent="0.25">
      <c r="A266" s="79"/>
      <c r="B266" s="79"/>
      <c r="C266" s="79"/>
      <c r="D266" s="79"/>
      <c r="E266" s="79"/>
    </row>
    <row ht="12.75" customHeight="1" r="267" spans="1:5" x14ac:dyDescent="0.25">
      <c r="A267" s="79"/>
      <c r="B267" s="79"/>
      <c r="C267" s="79"/>
      <c r="D267" s="79"/>
      <c r="E267" s="79"/>
    </row>
    <row ht="12.75" customHeight="1" r="268" spans="1:5" x14ac:dyDescent="0.25">
      <c r="A268" s="79"/>
      <c r="B268" s="79"/>
      <c r="C268" s="79"/>
      <c r="D268" s="79"/>
      <c r="E268" s="79"/>
    </row>
    <row ht="12.75" customHeight="1" r="269" spans="1:5" x14ac:dyDescent="0.25">
      <c r="A269" s="79"/>
      <c r="B269" s="79"/>
      <c r="C269" s="79"/>
      <c r="D269" s="79"/>
      <c r="E269" s="79"/>
    </row>
    <row ht="12.75" customHeight="1" r="270" spans="1:5" x14ac:dyDescent="0.25">
      <c r="A270" s="79"/>
      <c r="B270" s="79"/>
      <c r="C270" s="79"/>
      <c r="D270" s="79"/>
      <c r="E270" s="79"/>
    </row>
    <row ht="12.75" customHeight="1" r="271" spans="1:5" x14ac:dyDescent="0.25">
      <c r="A271" s="79"/>
      <c r="B271" s="79"/>
      <c r="C271" s="79"/>
      <c r="D271" s="79"/>
      <c r="E271" s="79"/>
    </row>
    <row ht="12.75" customHeight="1" r="272" spans="1:5" x14ac:dyDescent="0.25">
      <c r="A272" s="79"/>
      <c r="B272" s="79"/>
      <c r="C272" s="79"/>
      <c r="D272" s="79"/>
      <c r="E272" s="79"/>
    </row>
    <row ht="12.75" customHeight="1" r="273" spans="1:5" x14ac:dyDescent="0.25">
      <c r="A273" s="79"/>
      <c r="B273" s="79"/>
      <c r="C273" s="79"/>
      <c r="D273" s="79"/>
      <c r="E273" s="79"/>
    </row>
    <row ht="12.75" customHeight="1" r="274" spans="1:5" x14ac:dyDescent="0.25">
      <c r="A274" s="79"/>
      <c r="B274" s="79"/>
      <c r="C274" s="79"/>
      <c r="D274" s="79"/>
      <c r="E274" s="79"/>
    </row>
    <row ht="12.75" customHeight="1" r="275" spans="1:5" x14ac:dyDescent="0.25">
      <c r="A275" s="79"/>
      <c r="B275" s="79"/>
      <c r="C275" s="79"/>
      <c r="D275" s="79"/>
      <c r="E275" s="79"/>
    </row>
    <row ht="12.75" customHeight="1" r="276" spans="1:5" x14ac:dyDescent="0.25">
      <c r="A276" s="79"/>
      <c r="B276" s="79"/>
      <c r="C276" s="79"/>
      <c r="D276" s="79"/>
      <c r="E276" s="79"/>
    </row>
    <row ht="12.75" customHeight="1" r="277" spans="1:5" x14ac:dyDescent="0.25">
      <c r="A277" s="79"/>
      <c r="B277" s="79"/>
      <c r="C277" s="79"/>
      <c r="D277" s="79"/>
      <c r="E277" s="79"/>
    </row>
    <row ht="12.75" customHeight="1" r="278" spans="1:5" x14ac:dyDescent="0.25">
      <c r="A278" s="79"/>
      <c r="B278" s="79"/>
      <c r="C278" s="79"/>
      <c r="D278" s="79"/>
      <c r="E278" s="79"/>
    </row>
    <row ht="12.75" customHeight="1" r="279" spans="1:5" x14ac:dyDescent="0.25">
      <c r="A279" s="79"/>
      <c r="B279" s="79"/>
      <c r="C279" s="79"/>
      <c r="D279" s="79"/>
      <c r="E279" s="79"/>
    </row>
    <row ht="12.75" customHeight="1" r="280" spans="1:5" x14ac:dyDescent="0.25">
      <c r="A280" s="79"/>
      <c r="B280" s="79"/>
      <c r="C280" s="79"/>
      <c r="D280" s="79"/>
      <c r="E280" s="79"/>
    </row>
    <row ht="12.75" customHeight="1" r="281" spans="1:5" x14ac:dyDescent="0.25">
      <c r="A281" s="79"/>
      <c r="B281" s="79"/>
      <c r="C281" s="79"/>
      <c r="D281" s="79"/>
      <c r="E281" s="79"/>
    </row>
    <row ht="12.75" customHeight="1" r="282" spans="1:5" x14ac:dyDescent="0.25">
      <c r="A282" s="79"/>
      <c r="B282" s="79"/>
      <c r="C282" s="79"/>
      <c r="D282" s="79"/>
      <c r="E282" s="79"/>
    </row>
    <row ht="12.75" customHeight="1" r="283" spans="1:5" x14ac:dyDescent="0.25">
      <c r="A283" s="79"/>
      <c r="B283" s="79"/>
      <c r="C283" s="79"/>
      <c r="D283" s="79"/>
      <c r="E283" s="79"/>
    </row>
    <row ht="12.75" customHeight="1" r="284" spans="1:5" x14ac:dyDescent="0.25">
      <c r="A284" s="79"/>
      <c r="B284" s="79"/>
      <c r="C284" s="79"/>
      <c r="D284" s="79"/>
      <c r="E284" s="79"/>
    </row>
    <row ht="12.75" customHeight="1" r="285" spans="1:5" x14ac:dyDescent="0.25">
      <c r="A285" s="79"/>
      <c r="B285" s="79"/>
      <c r="C285" s="79"/>
      <c r="D285" s="79"/>
      <c r="E285" s="79"/>
    </row>
    <row ht="12.75" customHeight="1" r="286" spans="1:5" x14ac:dyDescent="0.25">
      <c r="A286" s="79"/>
      <c r="B286" s="79"/>
      <c r="C286" s="79"/>
      <c r="D286" s="79"/>
      <c r="E286" s="79"/>
    </row>
    <row ht="12.75" customHeight="1" r="287" spans="1:5" x14ac:dyDescent="0.25">
      <c r="A287" s="79"/>
      <c r="B287" s="79"/>
      <c r="C287" s="79"/>
      <c r="D287" s="79"/>
      <c r="E287" s="79"/>
    </row>
    <row ht="12.75" customHeight="1" r="288" spans="1:5" x14ac:dyDescent="0.25">
      <c r="A288" s="79"/>
      <c r="B288" s="79"/>
      <c r="C288" s="79"/>
      <c r="D288" s="79"/>
      <c r="E288" s="79"/>
    </row>
    <row ht="12.75" customHeight="1" r="289" spans="1:6" x14ac:dyDescent="0.25">
      <c r="A289" s="79"/>
      <c r="B289" s="79"/>
      <c r="C289" s="79"/>
      <c r="D289" s="79"/>
      <c r="E289" s="79"/>
    </row>
    <row ht="12.75" customHeight="1" r="290" spans="1:6" x14ac:dyDescent="0.25">
      <c r="A290" s="79"/>
      <c r="B290" s="79"/>
      <c r="C290" s="79"/>
      <c r="D290" s="79"/>
      <c r="E290" s="79"/>
    </row>
    <row ht="12.75" customHeight="1" r="291" spans="1:6" x14ac:dyDescent="0.25">
      <c r="A291" s="79"/>
      <c r="B291" s="79"/>
      <c r="C291" s="79"/>
      <c r="D291" s="79"/>
      <c r="E291" s="79"/>
    </row>
    <row ht="12.75" customHeight="1" r="292" spans="1:6" x14ac:dyDescent="0.25">
      <c r="A292" s="79"/>
      <c r="B292" s="79"/>
      <c r="C292" s="79"/>
      <c r="D292" s="79"/>
      <c r="E292" s="79"/>
    </row>
    <row ht="12.75" customHeight="1" r="293" spans="1:6" x14ac:dyDescent="0.25">
      <c r="A293" s="79"/>
      <c r="B293" s="79"/>
      <c r="C293" s="79"/>
      <c r="D293" s="79"/>
      <c r="E293" s="79"/>
    </row>
    <row ht="12.75" customHeight="1" r="294" spans="1:6" x14ac:dyDescent="0.25">
      <c r="A294" s="79"/>
      <c r="B294" s="79"/>
      <c r="C294" s="79"/>
      <c r="D294" s="79"/>
      <c r="E294" s="79"/>
    </row>
    <row ht="12.75" customHeight="1" r="295" spans="1:6" x14ac:dyDescent="0.25">
      <c r="A295" s="79"/>
      <c r="B295" s="79"/>
      <c r="C295" s="79"/>
      <c r="D295" s="79"/>
      <c r="E295" s="79"/>
    </row>
    <row ht="12.75" customHeight="1" r="296" spans="1:6" x14ac:dyDescent="0.25">
      <c r="A296" s="79"/>
      <c r="B296" s="79"/>
      <c r="C296" s="79"/>
      <c r="D296" s="79"/>
      <c r="E296" s="79"/>
    </row>
    <row ht="12.75" customHeight="1" r="297" spans="1:6" x14ac:dyDescent="0.25">
      <c r="A297" s="79"/>
      <c r="B297" s="79"/>
      <c r="C297" s="79"/>
      <c r="D297" s="79"/>
      <c r="E297" s="79"/>
    </row>
    <row ht="12.75" customHeight="1" r="298" spans="1:6" x14ac:dyDescent="0.25">
      <c r="A298" s="79"/>
      <c r="B298" s="79"/>
      <c r="C298" s="79"/>
      <c r="D298" s="79"/>
      <c r="E298" s="79"/>
    </row>
    <row ht="12.75" customHeight="1" r="299" spans="1:6" x14ac:dyDescent="0.25">
      <c r="A299" s="79"/>
      <c r="B299" s="79"/>
      <c r="C299" s="79"/>
      <c r="D299" s="79"/>
      <c r="E299" s="79"/>
    </row>
    <row ht="12.75" customHeight="1" r="300" spans="1:6" x14ac:dyDescent="0.25">
      <c r="A300" s="79"/>
      <c r="B300" s="79"/>
      <c r="C300" s="79"/>
      <c r="D300" s="79"/>
      <c r="E300" s="79"/>
    </row>
    <row ht="12.75" customHeight="1" r="301" spans="1:6" x14ac:dyDescent="0.25">
      <c r="A301" s="79"/>
      <c r="B301" s="79"/>
      <c r="C301" s="79"/>
      <c r="D301" s="79"/>
      <c r="E301" s="79"/>
    </row>
    <row ht="12.75" customHeight="1" r="302" spans="1:6" x14ac:dyDescent="0.25">
      <c r="A302" s="79"/>
      <c r="B302" s="79"/>
      <c r="C302" s="79"/>
      <c r="D302" s="79"/>
      <c r="E302" s="79"/>
    </row>
    <row ht="12.75" customHeight="1" r="303" spans="1:6" x14ac:dyDescent="0.25">
      <c r="A303" s="79"/>
      <c r="B303" s="79"/>
      <c r="C303" s="79"/>
      <c r="D303" s="79"/>
      <c r="E303" s="79"/>
    </row>
    <row ht="12.75" customHeight="1" r="304" spans="1:6" x14ac:dyDescent="0.25">
      <c r="A304" s="79"/>
      <c r="B304" s="79"/>
      <c r="C304" s="79"/>
      <c r="D304" s="79"/>
      <c r="E304" s="79"/>
      <c r="F304" s="79"/>
    </row>
    <row ht="12.75" customHeight="1" r="305" spans="1:6" x14ac:dyDescent="0.25">
      <c r="A305" s="79"/>
      <c r="B305" s="79"/>
      <c r="C305" s="79"/>
      <c r="D305" s="79"/>
      <c r="E305" s="79"/>
      <c r="F305" s="79"/>
    </row>
    <row ht="12.75" customHeight="1" r="306" spans="1:6" x14ac:dyDescent="0.25">
      <c r="A306" s="79"/>
      <c r="B306" s="79"/>
      <c r="C306" s="79"/>
      <c r="D306" s="79"/>
      <c r="E306" s="79"/>
      <c r="F306" s="79"/>
    </row>
    <row ht="12.75" customHeight="1" r="307" spans="1:6" x14ac:dyDescent="0.25">
      <c r="A307" s="79"/>
      <c r="B307" s="79"/>
      <c r="C307" s="79"/>
      <c r="D307" s="79"/>
      <c r="E307" s="79"/>
      <c r="F307" s="79"/>
    </row>
    <row ht="12.75" customHeight="1" r="308" spans="1:6" x14ac:dyDescent="0.25">
      <c r="A308" s="79"/>
      <c r="B308" s="79"/>
      <c r="C308" s="79"/>
      <c r="D308" s="79"/>
      <c r="E308" s="79"/>
      <c r="F308" s="79"/>
    </row>
    <row ht="12.75" customHeight="1" r="309" spans="1:6" x14ac:dyDescent="0.25">
      <c r="A309" s="79"/>
      <c r="B309" s="79"/>
      <c r="C309" s="79"/>
      <c r="D309" s="79"/>
      <c r="E309" s="79"/>
      <c r="F309" s="79"/>
    </row>
    <row ht="12.75" customHeight="1" r="310" spans="1:6" x14ac:dyDescent="0.25">
      <c r="A310" s="79"/>
      <c r="B310" s="79"/>
      <c r="C310" s="79"/>
      <c r="D310" s="79"/>
      <c r="E310" s="79"/>
      <c r="F310" s="79"/>
    </row>
    <row ht="12.75" customHeight="1" r="311" spans="1:6" x14ac:dyDescent="0.25">
      <c r="A311" s="79"/>
      <c r="B311" s="79"/>
      <c r="C311" s="79"/>
      <c r="D311" s="79"/>
      <c r="E311" s="79"/>
      <c r="F311" s="79"/>
    </row>
    <row ht="12.75" customHeight="1" r="312" spans="1:6" x14ac:dyDescent="0.25">
      <c r="A312" s="79"/>
      <c r="B312" s="79"/>
      <c r="C312" s="79"/>
      <c r="D312" s="79"/>
      <c r="E312" s="79"/>
      <c r="F312" s="79"/>
    </row>
    <row ht="12.75" customHeight="1" r="313" spans="1:6" x14ac:dyDescent="0.25">
      <c r="A313" s="79"/>
      <c r="B313" s="79"/>
      <c r="C313" s="79"/>
      <c r="D313" s="79"/>
      <c r="E313" s="79"/>
      <c r="F313" s="79"/>
    </row>
    <row ht="12.75" customHeight="1" r="314" spans="1:6" x14ac:dyDescent="0.25">
      <c r="A314" s="79"/>
      <c r="B314" s="79"/>
      <c r="C314" s="79"/>
      <c r="D314" s="79"/>
      <c r="E314" s="79"/>
      <c r="F314" s="79"/>
    </row>
    <row ht="12.75" customHeight="1" r="315" spans="1:6" x14ac:dyDescent="0.25">
      <c r="A315" s="79"/>
      <c r="B315" s="79"/>
      <c r="C315" s="79"/>
      <c r="D315" s="79"/>
      <c r="E315" s="79"/>
      <c r="F315" s="79"/>
    </row>
    <row ht="12.75" customHeight="1" r="316" spans="1:6" x14ac:dyDescent="0.25">
      <c r="A316" s="79"/>
      <c r="B316" s="79"/>
      <c r="C316" s="79"/>
      <c r="D316" s="79"/>
      <c r="E316" s="79"/>
      <c r="F316" s="79"/>
    </row>
    <row ht="12.75" customHeight="1" r="317" spans="1:6" x14ac:dyDescent="0.25">
      <c r="A317" s="79"/>
      <c r="B317" s="79"/>
      <c r="C317" s="79"/>
      <c r="D317" s="79"/>
      <c r="E317" s="79"/>
      <c r="F317" s="79"/>
    </row>
    <row ht="12.75" customHeight="1" r="318" spans="1:6" x14ac:dyDescent="0.25">
      <c r="A318" s="79"/>
      <c r="B318" s="79"/>
      <c r="C318" s="79"/>
      <c r="D318" s="79"/>
      <c r="E318" s="79"/>
      <c r="F318" s="79"/>
    </row>
    <row ht="12.75" customHeight="1" r="319" spans="1:6" x14ac:dyDescent="0.25">
      <c r="A319" s="79"/>
      <c r="B319" s="79"/>
      <c r="C319" s="79"/>
      <c r="D319" s="79"/>
      <c r="E319" s="79"/>
      <c r="F319" s="79"/>
    </row>
    <row ht="12.75" customHeight="1" r="320" spans="1:6" x14ac:dyDescent="0.25">
      <c r="A320" s="79"/>
      <c r="B320" s="79"/>
      <c r="C320" s="79"/>
      <c r="D320" s="79"/>
      <c r="E320" s="79"/>
      <c r="F320" s="79"/>
    </row>
    <row ht="12.75" customHeight="1" r="321" spans="1:6" x14ac:dyDescent="0.25">
      <c r="A321" s="79"/>
      <c r="B321" s="79"/>
      <c r="C321" s="79"/>
      <c r="D321" s="79"/>
      <c r="E321" s="79"/>
      <c r="F321" s="79"/>
    </row>
    <row ht="12.75" customHeight="1" r="322" spans="1:6" x14ac:dyDescent="0.25">
      <c r="A322" s="79"/>
      <c r="B322" s="79"/>
      <c r="C322" s="79"/>
      <c r="D322" s="79"/>
      <c r="E322" s="79"/>
      <c r="F322" s="79"/>
    </row>
    <row ht="12.75" customHeight="1" r="323" spans="1:6" x14ac:dyDescent="0.25">
      <c r="A323" s="79"/>
      <c r="B323" s="79"/>
      <c r="C323" s="79"/>
      <c r="D323" s="79"/>
      <c r="E323" s="79"/>
      <c r="F323" s="79"/>
    </row>
    <row ht="12.75" customHeight="1" r="324" spans="1:6" x14ac:dyDescent="0.25">
      <c r="A324" s="79"/>
      <c r="B324" s="79"/>
      <c r="C324" s="79"/>
      <c r="D324" s="79"/>
      <c r="E324" s="79"/>
      <c r="F324" s="79"/>
    </row>
    <row ht="12.75" customHeight="1" r="325" spans="1:6" x14ac:dyDescent="0.25">
      <c r="A325" s="79"/>
      <c r="B325" s="79"/>
      <c r="C325" s="79"/>
      <c r="D325" s="79"/>
      <c r="E325" s="79"/>
      <c r="F325" s="79"/>
    </row>
    <row ht="12.75" customHeight="1" r="326" spans="1:6" x14ac:dyDescent="0.25">
      <c r="A326" s="79"/>
      <c r="B326" s="79"/>
      <c r="C326" s="79"/>
      <c r="D326" s="79"/>
      <c r="E326" s="79"/>
      <c r="F326" s="79"/>
    </row>
    <row ht="12.75" customHeight="1" r="327" spans="1:6" x14ac:dyDescent="0.25">
      <c r="A327" s="79"/>
      <c r="B327" s="79"/>
      <c r="C327" s="79"/>
      <c r="D327" s="79"/>
      <c r="E327" s="79"/>
      <c r="F327" s="79"/>
    </row>
    <row ht="12.75" customHeight="1" r="328" spans="1:6" x14ac:dyDescent="0.25">
      <c r="A328" s="79"/>
      <c r="B328" s="79"/>
      <c r="C328" s="79"/>
      <c r="D328" s="79"/>
      <c r="E328" s="79"/>
      <c r="F328" s="79"/>
    </row>
    <row ht="12.75" customHeight="1" r="329" spans="1:6" x14ac:dyDescent="0.25">
      <c r="A329" s="79"/>
      <c r="B329" s="79"/>
      <c r="C329" s="79"/>
      <c r="D329" s="79"/>
      <c r="E329" s="79"/>
      <c r="F329" s="79"/>
    </row>
    <row ht="12.75" customHeight="1" r="330" spans="1:6" x14ac:dyDescent="0.25">
      <c r="A330" s="79"/>
      <c r="B330" s="79"/>
      <c r="C330" s="79"/>
      <c r="D330" s="79"/>
      <c r="E330" s="79"/>
      <c r="F330" s="79"/>
    </row>
    <row ht="12.75" customHeight="1" r="331" spans="1:6" x14ac:dyDescent="0.25">
      <c r="A331" s="79"/>
      <c r="B331" s="79"/>
      <c r="C331" s="79"/>
      <c r="D331" s="79"/>
      <c r="E331" s="79"/>
      <c r="F331" s="79"/>
    </row>
    <row ht="12.75" customHeight="1" r="332" spans="1:6" x14ac:dyDescent="0.25">
      <c r="A332" s="79"/>
      <c r="B332" s="79"/>
      <c r="C332" s="79"/>
      <c r="D332" s="79"/>
      <c r="E332" s="79"/>
      <c r="F332" s="79"/>
    </row>
    <row ht="12.75" customHeight="1" r="333" spans="1:6" x14ac:dyDescent="0.25">
      <c r="A333" s="79"/>
      <c r="B333" s="79"/>
      <c r="C333" s="79"/>
      <c r="D333" s="79"/>
      <c r="E333" s="79"/>
      <c r="F333" s="79"/>
    </row>
    <row ht="12.75" customHeight="1" r="334" spans="1:6" x14ac:dyDescent="0.25">
      <c r="A334" s="79"/>
      <c r="B334" s="79"/>
      <c r="C334" s="79"/>
      <c r="D334" s="79"/>
      <c r="E334" s="79"/>
      <c r="F334" s="79"/>
    </row>
    <row ht="12.75" customHeight="1" r="335" spans="1:6" x14ac:dyDescent="0.25">
      <c r="A335" s="79"/>
      <c r="B335" s="79"/>
      <c r="C335" s="79"/>
      <c r="D335" s="79"/>
      <c r="E335" s="79"/>
      <c r="F335" s="79"/>
    </row>
    <row ht="12.75" customHeight="1" r="336" spans="1:6" x14ac:dyDescent="0.25">
      <c r="A336" s="79"/>
      <c r="B336" s="79"/>
      <c r="C336" s="79"/>
      <c r="D336" s="79"/>
      <c r="E336" s="79"/>
      <c r="F336" s="79"/>
    </row>
    <row ht="12.75" customHeight="1" r="337" spans="1:6" x14ac:dyDescent="0.25">
      <c r="A337" s="79"/>
      <c r="B337" s="79"/>
      <c r="C337" s="79"/>
      <c r="D337" s="79"/>
      <c r="E337" s="79"/>
      <c r="F337" s="79"/>
    </row>
    <row ht="12.75" customHeight="1" r="338" spans="1:6" x14ac:dyDescent="0.25">
      <c r="A338" s="79"/>
      <c r="B338" s="79"/>
      <c r="C338" s="79"/>
      <c r="D338" s="79"/>
      <c r="E338" s="79"/>
      <c r="F338" s="79"/>
    </row>
    <row ht="12.75" customHeight="1" r="339" spans="1:6" x14ac:dyDescent="0.25">
      <c r="A339" s="79"/>
      <c r="B339" s="79"/>
      <c r="C339" s="79"/>
      <c r="D339" s="79"/>
      <c r="E339" s="79"/>
      <c r="F339" s="79"/>
    </row>
    <row ht="12.75" customHeight="1" r="340" spans="1:6" x14ac:dyDescent="0.25">
      <c r="A340" s="79"/>
      <c r="B340" s="79"/>
      <c r="C340" s="79"/>
      <c r="D340" s="79"/>
      <c r="E340" s="79"/>
      <c r="F340" s="79"/>
    </row>
    <row ht="12.75" customHeight="1" r="341" spans="1:6" x14ac:dyDescent="0.25">
      <c r="A341" s="79"/>
      <c r="B341" s="79"/>
      <c r="C341" s="79"/>
      <c r="D341" s="79"/>
      <c r="E341" s="79"/>
      <c r="F341" s="79"/>
    </row>
    <row ht="12.75" customHeight="1" r="342" spans="1:6" x14ac:dyDescent="0.25">
      <c r="A342" s="79"/>
      <c r="B342" s="79"/>
      <c r="C342" s="79"/>
      <c r="D342" s="79"/>
      <c r="E342" s="79"/>
      <c r="F342" s="79"/>
    </row>
    <row ht="12.75" customHeight="1" r="343" spans="1:6" x14ac:dyDescent="0.25">
      <c r="A343" s="79"/>
      <c r="B343" s="79"/>
      <c r="C343" s="79"/>
      <c r="D343" s="79"/>
      <c r="E343" s="79"/>
      <c r="F343" s="79"/>
    </row>
    <row ht="12.75" customHeight="1" r="344" spans="1:6" x14ac:dyDescent="0.25">
      <c r="A344" s="79"/>
      <c r="B344" s="79"/>
      <c r="C344" s="79"/>
      <c r="D344" s="79"/>
      <c r="E344" s="79"/>
      <c r="F344" s="79"/>
    </row>
    <row ht="12.75" customHeight="1" r="345" spans="1:6" x14ac:dyDescent="0.25">
      <c r="A345" s="79"/>
      <c r="B345" s="79"/>
      <c r="C345" s="79"/>
      <c r="D345" s="79"/>
      <c r="E345" s="79"/>
      <c r="F345" s="79"/>
    </row>
    <row ht="12.75" customHeight="1" r="346" spans="1:6" x14ac:dyDescent="0.25">
      <c r="A346" s="79"/>
      <c r="B346" s="79"/>
      <c r="C346" s="79"/>
      <c r="D346" s="79"/>
      <c r="E346" s="79"/>
      <c r="F346" s="79"/>
    </row>
    <row ht="12.75" customHeight="1" r="347" spans="1:6" x14ac:dyDescent="0.25">
      <c r="C347" s="78"/>
      <c r="E347" s="79"/>
    </row>
    <row ht="12.75" customHeight="1" r="348" spans="1:6" x14ac:dyDescent="0.25">
      <c r="C348" s="78"/>
      <c r="E348" s="79"/>
    </row>
    <row ht="12.75" customHeight="1" r="349" spans="1:6" x14ac:dyDescent="0.25">
      <c r="C349" s="78"/>
      <c r="E349" s="79"/>
    </row>
    <row ht="12.75" customHeight="1" r="350" spans="1:6" x14ac:dyDescent="0.25">
      <c r="C350" s="78"/>
      <c r="E350" s="79"/>
    </row>
    <row ht="12.75" customHeight="1" r="351" spans="1:6" x14ac:dyDescent="0.25">
      <c r="C351" s="78"/>
      <c r="E351" s="79"/>
    </row>
    <row ht="12.75" customHeight="1" r="352" spans="1:6" x14ac:dyDescent="0.25">
      <c r="C352" s="78"/>
      <c r="E352" s="79"/>
    </row>
    <row ht="12.75" customHeight="1" r="353" spans="3:5" x14ac:dyDescent="0.25">
      <c r="C353" s="78"/>
      <c r="E353" s="79"/>
    </row>
    <row ht="12.75" customHeight="1" r="354" spans="3:5" x14ac:dyDescent="0.25">
      <c r="C354" s="78"/>
      <c r="E354" s="79"/>
    </row>
    <row ht="12.75" customHeight="1" r="355" spans="3:5" x14ac:dyDescent="0.25">
      <c r="C355" s="78"/>
      <c r="E355" s="79"/>
    </row>
    <row ht="12.75" customHeight="1" r="356" spans="3:5" x14ac:dyDescent="0.25">
      <c r="C356" s="78"/>
      <c r="E356" s="79"/>
    </row>
    <row ht="12.75" customHeight="1" r="357" spans="3:5" x14ac:dyDescent="0.25">
      <c r="C357" s="78"/>
      <c r="E357" s="79"/>
    </row>
    <row ht="12.75" customHeight="1" r="358" spans="3:5" x14ac:dyDescent="0.25">
      <c r="C358" s="78"/>
      <c r="E358" s="79"/>
    </row>
    <row ht="12.75" customHeight="1" r="359" spans="3:5" x14ac:dyDescent="0.25">
      <c r="C359" s="78"/>
      <c r="E359" s="79"/>
    </row>
    <row ht="12.75" customHeight="1" r="360" spans="3:5" x14ac:dyDescent="0.25">
      <c r="C360" s="78"/>
      <c r="E360" s="79"/>
    </row>
    <row ht="12.75" customHeight="1" r="361" spans="3:5" x14ac:dyDescent="0.25">
      <c r="C361" s="78"/>
      <c r="E361" s="79"/>
    </row>
    <row ht="12.75" customHeight="1" r="362" spans="3:5" x14ac:dyDescent="0.25">
      <c r="C362" s="78"/>
      <c r="E362" s="79"/>
    </row>
    <row ht="12.75" customHeight="1" r="363" spans="3:5" x14ac:dyDescent="0.25">
      <c r="C363" s="78"/>
      <c r="E363" s="79"/>
    </row>
    <row ht="12.75" customHeight="1" r="364" spans="3:5" x14ac:dyDescent="0.25">
      <c r="C364" s="78"/>
      <c r="E364" s="79"/>
    </row>
    <row ht="12.75" customHeight="1" r="365" spans="3:5" x14ac:dyDescent="0.25">
      <c r="C365" s="78"/>
      <c r="E365" s="79"/>
    </row>
    <row ht="12.75" customHeight="1" r="366" spans="3:5" x14ac:dyDescent="0.25">
      <c r="C366" s="78"/>
      <c r="E366" s="79"/>
    </row>
    <row ht="12.75" customHeight="1" r="367" spans="3:5" x14ac:dyDescent="0.25">
      <c r="C367" s="78"/>
      <c r="E367" s="79"/>
    </row>
    <row ht="12.75" customHeight="1" r="368" spans="3:5" x14ac:dyDescent="0.25">
      <c r="C368" s="78"/>
      <c r="E368" s="79"/>
    </row>
    <row ht="12.75" customHeight="1" r="369" spans="3:5" x14ac:dyDescent="0.25">
      <c r="C369" s="78"/>
      <c r="E369" s="79"/>
    </row>
    <row ht="12.75" customHeight="1" r="370" spans="3:5" x14ac:dyDescent="0.25">
      <c r="C370" s="78"/>
      <c r="E370" s="79"/>
    </row>
    <row ht="12.75" customHeight="1" r="371" spans="3:5" x14ac:dyDescent="0.25">
      <c r="C371" s="78"/>
      <c r="E371" s="79"/>
    </row>
    <row ht="12.75" customHeight="1" r="372" spans="3:5" x14ac:dyDescent="0.25">
      <c r="C372" s="78"/>
      <c r="E372" s="79"/>
    </row>
    <row ht="12.75" customHeight="1" r="373" spans="3:5" x14ac:dyDescent="0.25">
      <c r="C373" s="78"/>
      <c r="E373" s="79"/>
    </row>
    <row ht="12.75" customHeight="1" r="374" spans="3:5" x14ac:dyDescent="0.25">
      <c r="C374" s="78"/>
      <c r="E374" s="79"/>
    </row>
    <row ht="12.75" customHeight="1" r="375" spans="3:5" x14ac:dyDescent="0.25">
      <c r="C375" s="78"/>
      <c r="E375" s="79"/>
    </row>
    <row ht="12.75" customHeight="1" r="376" spans="3:5" x14ac:dyDescent="0.25">
      <c r="C376" s="78"/>
      <c r="E376" s="79"/>
    </row>
    <row ht="12.75" customHeight="1" r="377" spans="3:5" x14ac:dyDescent="0.25">
      <c r="C377" s="78"/>
      <c r="E377" s="79"/>
    </row>
    <row ht="12.75" customHeight="1" r="378" spans="3:5" x14ac:dyDescent="0.25">
      <c r="C378" s="78"/>
      <c r="E378" s="79"/>
    </row>
    <row ht="12.75" customHeight="1" r="379" spans="3:5" x14ac:dyDescent="0.25">
      <c r="C379" s="78"/>
      <c r="E379" s="79"/>
    </row>
    <row ht="12.75" customHeight="1" r="380" spans="3:5" x14ac:dyDescent="0.25">
      <c r="C380" s="78"/>
      <c r="E380" s="79"/>
    </row>
    <row ht="12.75" customHeight="1" r="381" spans="3:5" x14ac:dyDescent="0.25">
      <c r="C381" s="78"/>
      <c r="E381" s="79"/>
    </row>
    <row ht="12.75" customHeight="1" r="382" spans="3:5" x14ac:dyDescent="0.25">
      <c r="C382" s="78"/>
      <c r="E382" s="79"/>
    </row>
    <row ht="12.75" customHeight="1" r="383" spans="3:5" x14ac:dyDescent="0.25">
      <c r="C383" s="78"/>
      <c r="E383" s="79"/>
    </row>
    <row ht="12.75" customHeight="1" r="384" spans="3:5" x14ac:dyDescent="0.25">
      <c r="C384" s="78"/>
      <c r="E384" s="79"/>
    </row>
    <row ht="12.75" customHeight="1" r="385" spans="3:5" x14ac:dyDescent="0.25">
      <c r="C385" s="78"/>
      <c r="E385" s="79"/>
    </row>
    <row ht="12.75" customHeight="1" r="386" spans="3:5" x14ac:dyDescent="0.25">
      <c r="C386" s="78"/>
      <c r="E386" s="79"/>
    </row>
    <row ht="12.75" customHeight="1" r="387" spans="3:5" x14ac:dyDescent="0.25">
      <c r="C387" s="78"/>
      <c r="E387" s="79"/>
    </row>
    <row ht="12.75" customHeight="1" r="388" spans="3:5" x14ac:dyDescent="0.25">
      <c r="C388" s="78"/>
      <c r="E388" s="79"/>
    </row>
    <row ht="12.75" customHeight="1" r="389" spans="3:5" x14ac:dyDescent="0.25">
      <c r="C389" s="78"/>
      <c r="E389" s="79"/>
    </row>
    <row ht="12.75" customHeight="1" r="390" spans="3:5" x14ac:dyDescent="0.25">
      <c r="C390" s="78"/>
      <c r="E390" s="79"/>
    </row>
    <row ht="12.75" customHeight="1" r="391" spans="3:5" x14ac:dyDescent="0.25">
      <c r="C391" s="78"/>
      <c r="E391" s="79"/>
    </row>
    <row ht="12.75" customHeight="1" r="392" spans="3:5" x14ac:dyDescent="0.25">
      <c r="C392" s="78"/>
      <c r="E392" s="79"/>
    </row>
    <row ht="12.75" customHeight="1" r="393" spans="3:5" x14ac:dyDescent="0.25">
      <c r="C393" s="78"/>
      <c r="E393" s="79"/>
    </row>
    <row ht="12.75" customHeight="1" r="394" spans="3:5" x14ac:dyDescent="0.25">
      <c r="C394" s="78"/>
      <c r="E394" s="79"/>
    </row>
    <row ht="12.75" customHeight="1" r="395" spans="3:5" x14ac:dyDescent="0.25">
      <c r="C395" s="78"/>
      <c r="E395" s="79"/>
    </row>
    <row ht="12.75" customHeight="1" r="396" spans="3:5" x14ac:dyDescent="0.25">
      <c r="C396" s="78"/>
      <c r="E396" s="79"/>
    </row>
    <row ht="12.75" customHeight="1" r="397" spans="3:5" x14ac:dyDescent="0.25">
      <c r="C397" s="78"/>
      <c r="E397" s="79"/>
    </row>
    <row ht="12.75" customHeight="1" r="398" spans="3:5" x14ac:dyDescent="0.25">
      <c r="C398" s="78"/>
      <c r="E398" s="79"/>
    </row>
    <row ht="12.75" customHeight="1" r="399" spans="3:5" x14ac:dyDescent="0.25">
      <c r="C399" s="78"/>
      <c r="E399" s="79"/>
    </row>
    <row ht="12.75" customHeight="1" r="400" spans="3:5" x14ac:dyDescent="0.25">
      <c r="C400" s="78"/>
      <c r="E400" s="79"/>
    </row>
    <row ht="12.75" customHeight="1" r="401" spans="3:5" x14ac:dyDescent="0.25">
      <c r="C401" s="78"/>
      <c r="E401" s="79"/>
    </row>
    <row ht="12.75" customHeight="1" r="402" spans="3:5" x14ac:dyDescent="0.25">
      <c r="C402" s="78"/>
      <c r="E402" s="79"/>
    </row>
    <row ht="12.75" customHeight="1" r="403" spans="3:5" x14ac:dyDescent="0.25">
      <c r="C403" s="78"/>
      <c r="E403" s="79"/>
    </row>
    <row ht="12.75" customHeight="1" r="404" spans="3:5" x14ac:dyDescent="0.25">
      <c r="C404" s="78"/>
      <c r="E404" s="79"/>
    </row>
    <row ht="12.75" customHeight="1" r="405" spans="3:5" x14ac:dyDescent="0.25">
      <c r="C405" s="78"/>
      <c r="E405" s="79"/>
    </row>
    <row ht="12.75" customHeight="1" r="406" spans="3:5" x14ac:dyDescent="0.25">
      <c r="C406" s="78"/>
      <c r="E406" s="79"/>
    </row>
    <row ht="12.75" customHeight="1" r="407" spans="3:5" x14ac:dyDescent="0.25">
      <c r="C407" s="78"/>
      <c r="E407" s="79"/>
    </row>
    <row ht="12.75" customHeight="1" r="408" spans="3:5" x14ac:dyDescent="0.25">
      <c r="C408" s="78"/>
      <c r="E408" s="79"/>
    </row>
    <row ht="12.75" customHeight="1" r="409" spans="3:5" x14ac:dyDescent="0.25">
      <c r="C409" s="78"/>
      <c r="E409" s="79"/>
    </row>
    <row ht="12.75" customHeight="1" r="410" spans="3:5" x14ac:dyDescent="0.25">
      <c r="C410" s="78"/>
      <c r="E410" s="79"/>
    </row>
    <row ht="12.75" customHeight="1" r="411" spans="3:5" x14ac:dyDescent="0.25">
      <c r="C411" s="78"/>
      <c r="E411" s="79"/>
    </row>
    <row ht="12.75" customHeight="1" r="412" spans="3:5" x14ac:dyDescent="0.25">
      <c r="C412" s="78"/>
      <c r="E412" s="79"/>
    </row>
    <row ht="12.75" customHeight="1" r="413" spans="3:5" x14ac:dyDescent="0.25">
      <c r="C413" s="78"/>
      <c r="E413" s="79"/>
    </row>
    <row ht="12.75" customHeight="1" r="414" spans="3:5" x14ac:dyDescent="0.25">
      <c r="C414" s="78"/>
      <c r="E414" s="79"/>
    </row>
    <row ht="12.75" customHeight="1" r="415" spans="3:5" x14ac:dyDescent="0.25">
      <c r="C415" s="78"/>
      <c r="E415" s="79"/>
    </row>
    <row ht="12.75" customHeight="1" r="416" spans="3:5" x14ac:dyDescent="0.25">
      <c r="C416" s="78"/>
      <c r="E416" s="79"/>
    </row>
    <row ht="12.75" customHeight="1" r="417" spans="3:5" x14ac:dyDescent="0.25">
      <c r="C417" s="78"/>
      <c r="E417" s="79"/>
    </row>
    <row ht="12.75" customHeight="1" r="418" spans="3:5" x14ac:dyDescent="0.25">
      <c r="C418" s="78"/>
      <c r="E418" s="79"/>
    </row>
    <row ht="12.75" customHeight="1" r="419" spans="3:5" x14ac:dyDescent="0.25">
      <c r="C419" s="78"/>
      <c r="E419" s="79"/>
    </row>
    <row ht="12.75" customHeight="1" r="420" spans="3:5" x14ac:dyDescent="0.25">
      <c r="C420" s="78"/>
      <c r="E420" s="79"/>
    </row>
    <row ht="12.75" customHeight="1" r="421" spans="3:5" x14ac:dyDescent="0.25">
      <c r="C421" s="78"/>
      <c r="E421" s="79"/>
    </row>
    <row ht="12.75" customHeight="1" r="422" spans="3:5" x14ac:dyDescent="0.25">
      <c r="C422" s="78"/>
      <c r="E422" s="79"/>
    </row>
    <row ht="12.75" customHeight="1" r="423" spans="3:5" x14ac:dyDescent="0.25">
      <c r="C423" s="78"/>
      <c r="E423" s="79"/>
    </row>
    <row ht="12.75" customHeight="1" r="424" spans="3:5" x14ac:dyDescent="0.25">
      <c r="C424" s="78"/>
      <c r="E424" s="79"/>
    </row>
    <row ht="12.75" customHeight="1" r="425" spans="3:5" x14ac:dyDescent="0.25">
      <c r="C425" s="78"/>
      <c r="E425" s="79"/>
    </row>
    <row ht="12.75" customHeight="1" r="426" spans="3:5" x14ac:dyDescent="0.25">
      <c r="C426" s="78"/>
      <c r="E426" s="79"/>
    </row>
    <row ht="12.75" customHeight="1" r="427" spans="3:5" x14ac:dyDescent="0.25">
      <c r="C427" s="78"/>
      <c r="E427" s="79"/>
    </row>
    <row ht="12.75" customHeight="1" r="428" spans="3:5" x14ac:dyDescent="0.25">
      <c r="C428" s="78"/>
      <c r="E428" s="79"/>
    </row>
    <row ht="12.75" customHeight="1" r="429" spans="3:5" x14ac:dyDescent="0.25">
      <c r="C429" s="78"/>
      <c r="E429" s="79"/>
    </row>
    <row ht="12.75" customHeight="1" r="430" spans="3:5" x14ac:dyDescent="0.25">
      <c r="C430" s="78"/>
      <c r="E430" s="79"/>
    </row>
    <row ht="12.75" customHeight="1" r="431" spans="3:5" x14ac:dyDescent="0.25">
      <c r="C431" s="78"/>
      <c r="E431" s="79"/>
    </row>
    <row ht="12.75" customHeight="1" r="432" spans="3:5" x14ac:dyDescent="0.25">
      <c r="C432" s="78"/>
      <c r="E432" s="79"/>
    </row>
    <row ht="12.75" customHeight="1" r="433" spans="3:5" x14ac:dyDescent="0.25">
      <c r="C433" s="78"/>
      <c r="E433" s="79"/>
    </row>
    <row ht="12.75" customHeight="1" r="434" spans="3:5" x14ac:dyDescent="0.25">
      <c r="C434" s="78"/>
      <c r="E434" s="79"/>
    </row>
    <row ht="12.75" customHeight="1" r="435" spans="3:5" x14ac:dyDescent="0.25">
      <c r="C435" s="78"/>
      <c r="E435" s="79"/>
    </row>
    <row ht="12.75" customHeight="1" r="436" spans="3:5" x14ac:dyDescent="0.25">
      <c r="C436" s="78"/>
      <c r="E436" s="79"/>
    </row>
    <row ht="12.75" customHeight="1" r="437" spans="3:5" x14ac:dyDescent="0.25">
      <c r="C437" s="78"/>
      <c r="E437" s="79"/>
    </row>
    <row ht="12.75" customHeight="1" r="438" spans="3:5" x14ac:dyDescent="0.25">
      <c r="C438" s="78"/>
      <c r="E438" s="79"/>
    </row>
    <row ht="12.75" customHeight="1" r="439" spans="3:5" x14ac:dyDescent="0.25">
      <c r="C439" s="78"/>
      <c r="E439" s="79"/>
    </row>
    <row ht="12.75" customHeight="1" r="440" spans="3:5" x14ac:dyDescent="0.25">
      <c r="C440" s="78"/>
      <c r="E440" s="79"/>
    </row>
    <row ht="12.75" customHeight="1" r="441" spans="3:5" x14ac:dyDescent="0.25">
      <c r="C441" s="78"/>
      <c r="E441" s="79"/>
    </row>
    <row ht="12.75" customHeight="1" r="442" spans="3:5" x14ac:dyDescent="0.25">
      <c r="C442" s="78"/>
      <c r="E442" s="79"/>
    </row>
    <row ht="12.75" customHeight="1" r="443" spans="3:5" x14ac:dyDescent="0.25">
      <c r="C443" s="78"/>
      <c r="E443" s="79"/>
    </row>
    <row ht="12.75" customHeight="1" r="444" spans="3:5" x14ac:dyDescent="0.25">
      <c r="C444" s="78"/>
      <c r="E444" s="79"/>
    </row>
    <row ht="12.75" customHeight="1" r="445" spans="3:5" x14ac:dyDescent="0.25">
      <c r="C445" s="78"/>
      <c r="E445" s="79"/>
    </row>
    <row ht="12.75" customHeight="1" r="446" spans="3:5" x14ac:dyDescent="0.25">
      <c r="C446" s="78"/>
      <c r="E446" s="79"/>
    </row>
    <row ht="12.75" customHeight="1" r="447" spans="3:5" x14ac:dyDescent="0.25">
      <c r="C447" s="78"/>
      <c r="E447" s="79"/>
    </row>
    <row ht="12.75" customHeight="1" r="448" spans="3:5" x14ac:dyDescent="0.25">
      <c r="C448" s="78"/>
      <c r="E448" s="79"/>
    </row>
    <row ht="12.75" customHeight="1" r="449" spans="3:5" x14ac:dyDescent="0.25">
      <c r="C449" s="78"/>
      <c r="E449" s="79"/>
    </row>
    <row ht="12.75" customHeight="1" r="450" spans="3:5" x14ac:dyDescent="0.25">
      <c r="C450" s="78"/>
      <c r="E450" s="79"/>
    </row>
    <row ht="12.75" customHeight="1" r="451" spans="3:5" x14ac:dyDescent="0.25">
      <c r="C451" s="78"/>
      <c r="E451" s="79"/>
    </row>
    <row ht="12.75" customHeight="1" r="452" spans="3:5" x14ac:dyDescent="0.25">
      <c r="C452" s="78"/>
      <c r="E452" s="79"/>
    </row>
    <row ht="12.75" customHeight="1" r="453" spans="3:5" x14ac:dyDescent="0.25">
      <c r="C453" s="78"/>
      <c r="E453" s="79"/>
    </row>
    <row ht="12.75" customHeight="1" r="454" spans="3:5" x14ac:dyDescent="0.25">
      <c r="C454" s="78"/>
      <c r="E454" s="79"/>
    </row>
    <row ht="12.75" customHeight="1" r="455" spans="3:5" x14ac:dyDescent="0.25">
      <c r="C455" s="78"/>
      <c r="E455" s="79"/>
    </row>
    <row ht="12.75" customHeight="1" r="456" spans="3:5" x14ac:dyDescent="0.25">
      <c r="C456" s="78"/>
      <c r="E456" s="79"/>
    </row>
    <row ht="12.75" customHeight="1" r="457" spans="3:5" x14ac:dyDescent="0.25">
      <c r="C457" s="78"/>
      <c r="E457" s="79"/>
    </row>
    <row ht="12.75" customHeight="1" r="458" spans="3:5" x14ac:dyDescent="0.25">
      <c r="C458" s="78"/>
      <c r="E458" s="79"/>
    </row>
    <row ht="12.75" customHeight="1" r="459" spans="3:5" x14ac:dyDescent="0.25">
      <c r="C459" s="78"/>
      <c r="E459" s="79"/>
    </row>
    <row ht="12.75" customHeight="1" r="460" spans="3:5" x14ac:dyDescent="0.25">
      <c r="C460" s="78"/>
      <c r="E460" s="79"/>
    </row>
    <row ht="12.75" customHeight="1" r="461" spans="3:5" x14ac:dyDescent="0.25">
      <c r="C461" s="78"/>
      <c r="E461" s="79"/>
    </row>
    <row ht="12.75" customHeight="1" r="462" spans="3:5" x14ac:dyDescent="0.25">
      <c r="C462" s="78"/>
      <c r="E462" s="79"/>
    </row>
    <row ht="12.75" customHeight="1" r="463" spans="3:5" x14ac:dyDescent="0.25">
      <c r="C463" s="78"/>
      <c r="E463" s="79"/>
    </row>
    <row ht="12.75" customHeight="1" r="464" spans="3:5" x14ac:dyDescent="0.25">
      <c r="C464" s="78"/>
      <c r="E464" s="79"/>
    </row>
    <row ht="12.75" customHeight="1" r="465" spans="3:5" x14ac:dyDescent="0.25">
      <c r="C465" s="78"/>
      <c r="E465" s="79"/>
    </row>
    <row ht="12.75" customHeight="1" r="466" spans="3:5" x14ac:dyDescent="0.25">
      <c r="C466" s="78"/>
      <c r="E466" s="79"/>
    </row>
    <row ht="12.75" customHeight="1" r="467" spans="3:5" x14ac:dyDescent="0.25">
      <c r="C467" s="78"/>
      <c r="E467" s="79"/>
    </row>
    <row ht="12.75" customHeight="1" r="468" spans="3:5" x14ac:dyDescent="0.25">
      <c r="C468" s="78"/>
      <c r="E468" s="79"/>
    </row>
    <row ht="12.75" customHeight="1" r="469" spans="3:5" x14ac:dyDescent="0.25">
      <c r="C469" s="78"/>
      <c r="E469" s="79"/>
    </row>
    <row ht="12.75" customHeight="1" r="470" spans="3:5" x14ac:dyDescent="0.25">
      <c r="C470" s="78"/>
      <c r="E470" s="79"/>
    </row>
    <row ht="12.75" customHeight="1" r="471" spans="3:5" x14ac:dyDescent="0.25">
      <c r="C471" s="78"/>
      <c r="E471" s="79"/>
    </row>
    <row ht="12.75" customHeight="1" r="472" spans="3:5" x14ac:dyDescent="0.25">
      <c r="C472" s="78"/>
      <c r="E472" s="79"/>
    </row>
    <row ht="12.75" customHeight="1" r="473" spans="3:5" x14ac:dyDescent="0.25">
      <c r="C473" s="78"/>
      <c r="E473" s="79"/>
    </row>
    <row ht="12.75" customHeight="1" r="474" spans="3:5" x14ac:dyDescent="0.25">
      <c r="C474" s="78"/>
      <c r="E474" s="79"/>
    </row>
    <row ht="12.75" customHeight="1" r="475" spans="3:5" x14ac:dyDescent="0.25">
      <c r="C475" s="78"/>
      <c r="E475" s="79"/>
    </row>
    <row ht="12.75" customHeight="1" r="476" spans="3:5" x14ac:dyDescent="0.25">
      <c r="C476" s="78"/>
      <c r="E476" s="79"/>
    </row>
    <row ht="12.75" customHeight="1" r="477" spans="3:5" x14ac:dyDescent="0.25">
      <c r="C477" s="78"/>
      <c r="E477" s="79"/>
    </row>
    <row ht="12.75" customHeight="1" r="478" spans="3:5" x14ac:dyDescent="0.25">
      <c r="C478" s="78"/>
      <c r="E478" s="79"/>
    </row>
    <row ht="12.75" customHeight="1" r="479" spans="3:5" x14ac:dyDescent="0.25">
      <c r="C479" s="78"/>
      <c r="E479" s="79"/>
    </row>
    <row ht="12.75" customHeight="1" r="480" spans="3:5" x14ac:dyDescent="0.25">
      <c r="C480" s="78"/>
      <c r="E480" s="79"/>
    </row>
    <row ht="12.75" customHeight="1" r="481" spans="3:5" x14ac:dyDescent="0.25">
      <c r="C481" s="78"/>
      <c r="E481" s="79"/>
    </row>
    <row ht="12.75" customHeight="1" r="482" spans="3:5" x14ac:dyDescent="0.25">
      <c r="C482" s="78"/>
      <c r="E482" s="79"/>
    </row>
    <row ht="12.75" customHeight="1" r="483" spans="3:5" x14ac:dyDescent="0.25">
      <c r="C483" s="78"/>
      <c r="E483" s="79"/>
    </row>
    <row ht="12.75" customHeight="1" r="484" spans="3:5" x14ac:dyDescent="0.25">
      <c r="C484" s="78"/>
      <c r="E484" s="79"/>
    </row>
    <row ht="12.75" customHeight="1" r="485" spans="3:5" x14ac:dyDescent="0.25">
      <c r="C485" s="78"/>
      <c r="E485" s="79"/>
    </row>
    <row ht="12.75" customHeight="1" r="486" spans="3:5" x14ac:dyDescent="0.25">
      <c r="C486" s="78"/>
      <c r="E486" s="79"/>
    </row>
    <row ht="12.75" customHeight="1" r="487" spans="3:5" x14ac:dyDescent="0.25">
      <c r="C487" s="78"/>
      <c r="E487" s="79"/>
    </row>
    <row ht="12.75" customHeight="1" r="488" spans="3:5" x14ac:dyDescent="0.25">
      <c r="C488" s="78"/>
      <c r="E488" s="79"/>
    </row>
    <row ht="12.75" customHeight="1" r="489" spans="3:5" x14ac:dyDescent="0.25">
      <c r="C489" s="78"/>
      <c r="E489" s="79"/>
    </row>
    <row ht="12.75" customHeight="1" r="490" spans="3:5" x14ac:dyDescent="0.25">
      <c r="C490" s="78"/>
      <c r="E490" s="79"/>
    </row>
    <row ht="12.75" customHeight="1" r="491" spans="3:5" x14ac:dyDescent="0.25">
      <c r="C491" s="78"/>
      <c r="E491" s="79"/>
    </row>
    <row ht="12.75" customHeight="1" r="492" spans="3:5" x14ac:dyDescent="0.25">
      <c r="C492" s="78"/>
      <c r="E492" s="79"/>
    </row>
    <row ht="12.75" customHeight="1" r="493" spans="3:5" x14ac:dyDescent="0.25">
      <c r="C493" s="78"/>
      <c r="E493" s="79"/>
    </row>
    <row ht="12.75" customHeight="1" r="494" spans="3:5" x14ac:dyDescent="0.25">
      <c r="C494" s="78"/>
      <c r="E494" s="79"/>
    </row>
    <row ht="12.75" customHeight="1" r="495" spans="3:5" x14ac:dyDescent="0.25">
      <c r="C495" s="78"/>
      <c r="E495" s="79"/>
    </row>
    <row ht="12.75" customHeight="1" r="496" spans="3:5" x14ac:dyDescent="0.25">
      <c r="C496" s="78"/>
      <c r="E496" s="79"/>
    </row>
    <row ht="12.75" customHeight="1" r="497" spans="3:5" x14ac:dyDescent="0.25">
      <c r="C497" s="78"/>
      <c r="E497" s="79"/>
    </row>
    <row ht="12.75" customHeight="1" r="498" spans="3:5" x14ac:dyDescent="0.25">
      <c r="C498" s="78"/>
      <c r="E498" s="79"/>
    </row>
    <row ht="12.75" customHeight="1" r="499" spans="3:5" x14ac:dyDescent="0.25">
      <c r="C499" s="78"/>
      <c r="E499" s="79"/>
    </row>
    <row ht="12.75" customHeight="1" r="500" spans="3:5" x14ac:dyDescent="0.25">
      <c r="C500" s="78"/>
      <c r="E500" s="79"/>
    </row>
    <row ht="12.75" customHeight="1" r="501" spans="3:5" x14ac:dyDescent="0.25">
      <c r="C501" s="78"/>
      <c r="E501" s="79"/>
    </row>
    <row ht="12.75" customHeight="1" r="502" spans="3:5" x14ac:dyDescent="0.25">
      <c r="C502" s="78"/>
      <c r="E502" s="79"/>
    </row>
    <row ht="12.75" customHeight="1" r="503" spans="3:5" x14ac:dyDescent="0.25">
      <c r="C503" s="78"/>
      <c r="E503" s="79"/>
    </row>
    <row ht="12.75" customHeight="1" r="504" spans="3:5" x14ac:dyDescent="0.25">
      <c r="C504" s="78"/>
      <c r="E504" s="79"/>
    </row>
    <row ht="12.75" customHeight="1" r="505" spans="3:5" x14ac:dyDescent="0.25">
      <c r="C505" s="78"/>
      <c r="E505" s="79"/>
    </row>
    <row ht="12.75" customHeight="1" r="506" spans="3:5" x14ac:dyDescent="0.25">
      <c r="C506" s="78"/>
      <c r="E506" s="79"/>
    </row>
    <row ht="12.75" customHeight="1" r="507" spans="3:5" x14ac:dyDescent="0.25">
      <c r="C507" s="78"/>
      <c r="E507" s="79"/>
    </row>
    <row ht="12.75" customHeight="1" r="508" spans="3:5" x14ac:dyDescent="0.25">
      <c r="C508" s="78"/>
      <c r="E508" s="79"/>
    </row>
    <row ht="12.75" customHeight="1" r="509" spans="3:5" x14ac:dyDescent="0.25">
      <c r="C509" s="78"/>
      <c r="E509" s="79"/>
    </row>
    <row ht="12.75" customHeight="1" r="510" spans="3:5" x14ac:dyDescent="0.25">
      <c r="C510" s="78"/>
      <c r="E510" s="79"/>
    </row>
    <row ht="12.75" customHeight="1" r="511" spans="3:5" x14ac:dyDescent="0.25">
      <c r="C511" s="78"/>
      <c r="E511" s="79"/>
    </row>
    <row ht="12.75" customHeight="1" r="512" spans="3:5" x14ac:dyDescent="0.25">
      <c r="C512" s="78"/>
      <c r="E512" s="79"/>
    </row>
    <row ht="12.75" customHeight="1" r="513" spans="3:5" x14ac:dyDescent="0.25">
      <c r="C513" s="78"/>
      <c r="E513" s="79"/>
    </row>
    <row ht="12.75" customHeight="1" r="514" spans="3:5" x14ac:dyDescent="0.25">
      <c r="C514" s="78"/>
      <c r="E514" s="79"/>
    </row>
    <row ht="12.75" customHeight="1" r="515" spans="3:5" x14ac:dyDescent="0.25">
      <c r="C515" s="78"/>
      <c r="E515" s="79"/>
    </row>
    <row ht="12.75" customHeight="1" r="516" spans="3:5" x14ac:dyDescent="0.25">
      <c r="C516" s="78"/>
      <c r="E516" s="79"/>
    </row>
    <row ht="12.75" customHeight="1" r="517" spans="3:5" x14ac:dyDescent="0.25">
      <c r="C517" s="78"/>
      <c r="E517" s="79"/>
    </row>
    <row ht="12.75" customHeight="1" r="518" spans="3:5" x14ac:dyDescent="0.25">
      <c r="C518" s="78"/>
      <c r="E518" s="79"/>
    </row>
    <row ht="12.75" customHeight="1" r="519" spans="3:5" x14ac:dyDescent="0.25">
      <c r="C519" s="78"/>
      <c r="E519" s="79"/>
    </row>
    <row ht="12.75" customHeight="1" r="520" spans="3:5" x14ac:dyDescent="0.25">
      <c r="C520" s="78"/>
      <c r="E520" s="79"/>
    </row>
    <row ht="12.75" customHeight="1" r="521" spans="3:5" x14ac:dyDescent="0.25">
      <c r="C521" s="78"/>
      <c r="E521" s="79"/>
    </row>
    <row ht="12.75" customHeight="1" r="522" spans="3:5" x14ac:dyDescent="0.25">
      <c r="C522" s="78"/>
      <c r="E522" s="79"/>
    </row>
    <row ht="12.75" customHeight="1" r="523" spans="3:5" x14ac:dyDescent="0.25">
      <c r="C523" s="78"/>
      <c r="E523" s="79"/>
    </row>
    <row ht="12.75" customHeight="1" r="524" spans="3:5" x14ac:dyDescent="0.25">
      <c r="C524" s="78"/>
      <c r="E524" s="79"/>
    </row>
    <row ht="12.75" customHeight="1" r="525" spans="3:5" x14ac:dyDescent="0.25">
      <c r="C525" s="78"/>
      <c r="E525" s="79"/>
    </row>
    <row ht="12.75" customHeight="1" r="526" spans="3:5" x14ac:dyDescent="0.25">
      <c r="C526" s="78"/>
      <c r="E526" s="79"/>
    </row>
    <row ht="12.75" customHeight="1" r="527" spans="3:5" x14ac:dyDescent="0.25">
      <c r="C527" s="78"/>
      <c r="E527" s="79"/>
    </row>
    <row ht="12.75" customHeight="1" r="528" spans="3:5" x14ac:dyDescent="0.25">
      <c r="C528" s="78"/>
      <c r="E528" s="79"/>
    </row>
    <row ht="12.75" customHeight="1" r="529" spans="3:5" x14ac:dyDescent="0.25">
      <c r="C529" s="78"/>
      <c r="E529" s="79"/>
    </row>
    <row ht="12.75" customHeight="1" r="530" spans="3:5" x14ac:dyDescent="0.25">
      <c r="C530" s="78"/>
      <c r="E530" s="79"/>
    </row>
    <row ht="12.75" customHeight="1" r="531" spans="3:5" x14ac:dyDescent="0.25">
      <c r="C531" s="78"/>
      <c r="E531" s="79"/>
    </row>
    <row ht="12.75" customHeight="1" r="532" spans="3:5" x14ac:dyDescent="0.25">
      <c r="C532" s="78"/>
      <c r="E532" s="79"/>
    </row>
    <row ht="12.75" customHeight="1" r="533" spans="3:5" x14ac:dyDescent="0.25">
      <c r="C533" s="78"/>
      <c r="E533" s="79"/>
    </row>
    <row ht="12.75" customHeight="1" r="534" spans="3:5" x14ac:dyDescent="0.25">
      <c r="C534" s="78"/>
      <c r="E534" s="79"/>
    </row>
    <row ht="12.75" customHeight="1" r="535" spans="3:5" x14ac:dyDescent="0.25">
      <c r="C535" s="78"/>
      <c r="E535" s="79"/>
    </row>
    <row ht="12.75" customHeight="1" r="536" spans="3:5" x14ac:dyDescent="0.25">
      <c r="C536" s="78"/>
      <c r="E536" s="79"/>
    </row>
    <row ht="12.75" customHeight="1" r="537" spans="3:5" x14ac:dyDescent="0.25">
      <c r="C537" s="78"/>
      <c r="E537" s="79"/>
    </row>
    <row ht="12.75" customHeight="1" r="538" spans="3:5" x14ac:dyDescent="0.25">
      <c r="C538" s="78"/>
      <c r="E538" s="79"/>
    </row>
    <row ht="12.75" customHeight="1" r="539" spans="3:5" x14ac:dyDescent="0.25">
      <c r="C539" s="78"/>
      <c r="E539" s="79"/>
    </row>
    <row ht="12.75" customHeight="1" r="540" spans="3:5" x14ac:dyDescent="0.25">
      <c r="C540" s="78"/>
      <c r="E540" s="79"/>
    </row>
    <row ht="12.75" customHeight="1" r="541" spans="3:5" x14ac:dyDescent="0.25">
      <c r="C541" s="78"/>
      <c r="E541" s="79"/>
    </row>
    <row ht="12.75" customHeight="1" r="542" spans="3:5" x14ac:dyDescent="0.25">
      <c r="C542" s="78"/>
      <c r="E542" s="79"/>
    </row>
    <row ht="12.75" customHeight="1" r="543" spans="3:5" x14ac:dyDescent="0.25">
      <c r="C543" s="78"/>
      <c r="E543" s="79"/>
    </row>
    <row ht="12.75" customHeight="1" r="544" spans="3:5" x14ac:dyDescent="0.25">
      <c r="C544" s="78"/>
      <c r="E544" s="79"/>
    </row>
    <row ht="12.75" customHeight="1" r="545" spans="3:5" x14ac:dyDescent="0.25">
      <c r="C545" s="78"/>
      <c r="E545" s="79"/>
    </row>
    <row ht="12.75" customHeight="1" r="546" spans="3:5" x14ac:dyDescent="0.25">
      <c r="C546" s="78"/>
      <c r="E546" s="79"/>
    </row>
    <row ht="12.75" customHeight="1" r="547" spans="3:5" x14ac:dyDescent="0.25">
      <c r="C547" s="78"/>
      <c r="E547" s="79"/>
    </row>
    <row ht="12.75" customHeight="1" r="548" spans="3:5" x14ac:dyDescent="0.25">
      <c r="C548" s="78"/>
      <c r="E548" s="79"/>
    </row>
    <row ht="12.75" customHeight="1" r="549" spans="3:5" x14ac:dyDescent="0.25">
      <c r="C549" s="78"/>
      <c r="E549" s="79"/>
    </row>
    <row ht="12.75" customHeight="1" r="550" spans="3:5" x14ac:dyDescent="0.25">
      <c r="C550" s="78"/>
      <c r="E550" s="79"/>
    </row>
    <row ht="12.75" customHeight="1" r="551" spans="3:5" x14ac:dyDescent="0.25">
      <c r="C551" s="78"/>
      <c r="E551" s="79"/>
    </row>
    <row ht="12.75" customHeight="1" r="552" spans="3:5" x14ac:dyDescent="0.25">
      <c r="C552" s="78"/>
      <c r="E552" s="79"/>
    </row>
    <row ht="12.75" customHeight="1" r="553" spans="3:5" x14ac:dyDescent="0.25">
      <c r="C553" s="78"/>
      <c r="E553" s="79"/>
    </row>
    <row ht="12.75" customHeight="1" r="554" spans="3:5" x14ac:dyDescent="0.25">
      <c r="C554" s="78"/>
      <c r="E554" s="79"/>
    </row>
    <row ht="12.75" customHeight="1" r="555" spans="3:5" x14ac:dyDescent="0.25">
      <c r="C555" s="78"/>
      <c r="E555" s="79"/>
    </row>
    <row ht="12.75" customHeight="1" r="556" spans="3:5" x14ac:dyDescent="0.25">
      <c r="C556" s="78"/>
      <c r="E556" s="79"/>
    </row>
    <row ht="12.75" customHeight="1" r="557" spans="3:5" x14ac:dyDescent="0.25">
      <c r="C557" s="78"/>
      <c r="E557" s="79"/>
    </row>
    <row ht="12.75" customHeight="1" r="558" spans="3:5" x14ac:dyDescent="0.25">
      <c r="C558" s="78"/>
      <c r="E558" s="79"/>
    </row>
    <row ht="12.75" customHeight="1" r="559" spans="3:5" x14ac:dyDescent="0.25">
      <c r="C559" s="78"/>
      <c r="E559" s="79"/>
    </row>
    <row ht="12.75" customHeight="1" r="560" spans="3:5" x14ac:dyDescent="0.25">
      <c r="C560" s="78"/>
      <c r="E560" s="79"/>
    </row>
    <row ht="12.75" customHeight="1" r="561" spans="3:5" x14ac:dyDescent="0.25">
      <c r="C561" s="78"/>
      <c r="E561" s="79"/>
    </row>
    <row ht="12.75" customHeight="1" r="562" spans="3:5" x14ac:dyDescent="0.25">
      <c r="C562" s="78"/>
      <c r="E562" s="79"/>
    </row>
    <row ht="12.75" customHeight="1" r="563" spans="3:5" x14ac:dyDescent="0.25">
      <c r="C563" s="78"/>
      <c r="E563" s="79"/>
    </row>
    <row ht="12.75" customHeight="1" r="564" spans="3:5" x14ac:dyDescent="0.25">
      <c r="C564" s="78"/>
      <c r="E564" s="79"/>
    </row>
    <row ht="12.75" customHeight="1" r="565" spans="3:5" x14ac:dyDescent="0.25">
      <c r="C565" s="78"/>
      <c r="E565" s="79"/>
    </row>
    <row ht="12.75" customHeight="1" r="566" spans="3:5" x14ac:dyDescent="0.25">
      <c r="C566" s="78"/>
      <c r="E566" s="79"/>
    </row>
    <row ht="12.75" customHeight="1" r="567" spans="3:5" x14ac:dyDescent="0.25">
      <c r="C567" s="78"/>
      <c r="E567" s="79"/>
    </row>
    <row ht="12.75" customHeight="1" r="568" spans="3:5" x14ac:dyDescent="0.25">
      <c r="C568" s="78"/>
      <c r="E568" s="79"/>
    </row>
    <row ht="12.75" customHeight="1" r="569" spans="3:5" x14ac:dyDescent="0.25">
      <c r="C569" s="78"/>
      <c r="E569" s="79"/>
    </row>
    <row ht="12.75" customHeight="1" r="570" spans="3:5" x14ac:dyDescent="0.25">
      <c r="C570" s="78"/>
      <c r="E570" s="79"/>
    </row>
    <row ht="12.75" customHeight="1" r="571" spans="3:5" x14ac:dyDescent="0.25">
      <c r="C571" s="78"/>
      <c r="E571" s="79"/>
    </row>
    <row ht="12.75" customHeight="1" r="572" spans="3:5" x14ac:dyDescent="0.25">
      <c r="C572" s="78"/>
      <c r="E572" s="79"/>
    </row>
    <row ht="12.75" customHeight="1" r="573" spans="3:5" x14ac:dyDescent="0.25">
      <c r="C573" s="78"/>
      <c r="E573" s="79"/>
    </row>
    <row ht="12.75" customHeight="1" r="574" spans="3:5" x14ac:dyDescent="0.25">
      <c r="C574" s="78"/>
      <c r="E574" s="79"/>
    </row>
    <row ht="12.75" customHeight="1" r="575" spans="3:5" x14ac:dyDescent="0.25">
      <c r="C575" s="78"/>
      <c r="E575" s="79"/>
    </row>
    <row ht="12.75" customHeight="1" r="576" spans="3:5" x14ac:dyDescent="0.25">
      <c r="C576" s="78"/>
      <c r="E576" s="79"/>
    </row>
    <row ht="12.75" customHeight="1" r="577" spans="3:5" x14ac:dyDescent="0.25">
      <c r="C577" s="78"/>
      <c r="E577" s="79"/>
    </row>
    <row ht="12.75" customHeight="1" r="578" spans="3:5" x14ac:dyDescent="0.25">
      <c r="C578" s="78"/>
      <c r="E578" s="79"/>
    </row>
    <row ht="12.75" customHeight="1" r="579" spans="3:5" x14ac:dyDescent="0.25">
      <c r="C579" s="78"/>
      <c r="E579" s="79"/>
    </row>
    <row ht="12.75" customHeight="1" r="580" spans="3:5" x14ac:dyDescent="0.25">
      <c r="C580" s="78"/>
      <c r="E580" s="79"/>
    </row>
    <row ht="12.75" customHeight="1" r="581" spans="3:5" x14ac:dyDescent="0.25">
      <c r="C581" s="78"/>
      <c r="E581" s="79"/>
    </row>
    <row ht="12.75" customHeight="1" r="582" spans="3:5" x14ac:dyDescent="0.25">
      <c r="C582" s="78"/>
      <c r="E582" s="79"/>
    </row>
    <row ht="12.75" customHeight="1" r="583" spans="3:5" x14ac:dyDescent="0.25">
      <c r="C583" s="78"/>
      <c r="E583" s="79"/>
    </row>
    <row ht="12.75" customHeight="1" r="584" spans="3:5" x14ac:dyDescent="0.25">
      <c r="C584" s="78"/>
      <c r="E584" s="79"/>
    </row>
    <row ht="12.75" customHeight="1" r="585" spans="3:5" x14ac:dyDescent="0.25">
      <c r="C585" s="78"/>
      <c r="E585" s="79"/>
    </row>
    <row ht="12.75" customHeight="1" r="586" spans="3:5" x14ac:dyDescent="0.25">
      <c r="C586" s="78"/>
      <c r="E586" s="79"/>
    </row>
    <row ht="12.75" customHeight="1" r="587" spans="3:5" x14ac:dyDescent="0.25">
      <c r="C587" s="78"/>
      <c r="E587" s="79"/>
    </row>
    <row ht="12.75" customHeight="1" r="588" spans="3:5" x14ac:dyDescent="0.25">
      <c r="C588" s="78"/>
      <c r="E588" s="79"/>
    </row>
    <row ht="12.75" customHeight="1" r="589" spans="3:5" x14ac:dyDescent="0.25">
      <c r="C589" s="78"/>
      <c r="E589" s="79"/>
    </row>
    <row ht="12.75" customHeight="1" r="590" spans="3:5" x14ac:dyDescent="0.25">
      <c r="C590" s="78"/>
      <c r="E590" s="79"/>
    </row>
    <row ht="12.75" customHeight="1" r="591" spans="3:5" x14ac:dyDescent="0.25">
      <c r="C591" s="78"/>
      <c r="E591" s="79"/>
    </row>
    <row ht="12.75" customHeight="1" r="592" spans="3:5" x14ac:dyDescent="0.25">
      <c r="C592" s="78"/>
      <c r="E592" s="79"/>
    </row>
    <row ht="12.75" customHeight="1" r="593" spans="3:5" x14ac:dyDescent="0.25">
      <c r="C593" s="78"/>
      <c r="E593" s="79"/>
    </row>
    <row ht="12.75" customHeight="1" r="594" spans="3:5" x14ac:dyDescent="0.25">
      <c r="C594" s="78"/>
      <c r="E594" s="79"/>
    </row>
    <row ht="12.75" customHeight="1" r="595" spans="3:5" x14ac:dyDescent="0.25">
      <c r="C595" s="78"/>
      <c r="E595" s="79"/>
    </row>
    <row ht="12.75" customHeight="1" r="596" spans="3:5" x14ac:dyDescent="0.25">
      <c r="C596" s="78"/>
      <c r="E596" s="79"/>
    </row>
    <row ht="12.75" customHeight="1" r="597" spans="3:5" x14ac:dyDescent="0.25">
      <c r="C597" s="78"/>
      <c r="E597" s="79"/>
    </row>
    <row ht="12.75" customHeight="1" r="598" spans="3:5" x14ac:dyDescent="0.25">
      <c r="C598" s="78"/>
      <c r="E598" s="79"/>
    </row>
    <row ht="12.75" customHeight="1" r="599" spans="3:5" x14ac:dyDescent="0.25">
      <c r="C599" s="78"/>
      <c r="E599" s="79"/>
    </row>
    <row ht="12.75" customHeight="1" r="600" spans="3:5" x14ac:dyDescent="0.25">
      <c r="C600" s="78"/>
      <c r="E600" s="79"/>
    </row>
    <row ht="12.75" customHeight="1" r="601" spans="3:5" x14ac:dyDescent="0.25">
      <c r="C601" s="78"/>
      <c r="E601" s="79"/>
    </row>
    <row ht="12.75" customHeight="1" r="602" spans="3:5" x14ac:dyDescent="0.25">
      <c r="C602" s="78"/>
      <c r="E602" s="79"/>
    </row>
    <row ht="12.75" customHeight="1" r="603" spans="3:5" x14ac:dyDescent="0.25">
      <c r="C603" s="78"/>
      <c r="E603" s="79"/>
    </row>
    <row ht="12.75" customHeight="1" r="604" spans="3:5" x14ac:dyDescent="0.25">
      <c r="C604" s="78"/>
      <c r="E604" s="79"/>
    </row>
    <row ht="12.75" customHeight="1" r="605" spans="3:5" x14ac:dyDescent="0.25">
      <c r="C605" s="78"/>
      <c r="E605" s="79"/>
    </row>
    <row ht="12.75" customHeight="1" r="606" spans="3:5" x14ac:dyDescent="0.25">
      <c r="C606" s="78"/>
      <c r="E606" s="79"/>
    </row>
    <row ht="12.75" customHeight="1" r="607" spans="3:5" x14ac:dyDescent="0.25">
      <c r="C607" s="78"/>
      <c r="E607" s="79"/>
    </row>
    <row ht="12.75" customHeight="1" r="608" spans="3:5" x14ac:dyDescent="0.25">
      <c r="C608" s="78"/>
      <c r="E608" s="79"/>
    </row>
    <row ht="12.75" customHeight="1" r="609" spans="3:5" x14ac:dyDescent="0.25">
      <c r="C609" s="78"/>
      <c r="E609" s="79"/>
    </row>
    <row ht="12.75" customHeight="1" r="610" spans="3:5" x14ac:dyDescent="0.25">
      <c r="C610" s="78"/>
      <c r="E610" s="79"/>
    </row>
    <row ht="12.75" customHeight="1" r="611" spans="3:5" x14ac:dyDescent="0.25">
      <c r="C611" s="78"/>
      <c r="E611" s="79"/>
    </row>
    <row ht="12.75" customHeight="1" r="612" spans="3:5" x14ac:dyDescent="0.25">
      <c r="C612" s="78"/>
      <c r="E612" s="79"/>
    </row>
    <row ht="12.75" customHeight="1" r="613" spans="3:5" x14ac:dyDescent="0.25">
      <c r="C613" s="78"/>
      <c r="E613" s="79"/>
    </row>
    <row ht="12.75" customHeight="1" r="614" spans="3:5" x14ac:dyDescent="0.25">
      <c r="C614" s="78"/>
      <c r="E614" s="79"/>
    </row>
    <row ht="12.75" customHeight="1" r="615" spans="3:5" x14ac:dyDescent="0.25">
      <c r="C615" s="78"/>
      <c r="E615" s="79"/>
    </row>
    <row ht="12.75" customHeight="1" r="616" spans="3:5" x14ac:dyDescent="0.25">
      <c r="C616" s="78"/>
      <c r="E616" s="79"/>
    </row>
    <row ht="12.75" customHeight="1" r="617" spans="3:5" x14ac:dyDescent="0.25">
      <c r="C617" s="78"/>
      <c r="E617" s="79"/>
    </row>
    <row ht="12.75" customHeight="1" r="618" spans="3:5" x14ac:dyDescent="0.25">
      <c r="C618" s="78"/>
      <c r="E618" s="79"/>
    </row>
    <row ht="12.75" customHeight="1" r="619" spans="3:5" x14ac:dyDescent="0.25">
      <c r="C619" s="78"/>
      <c r="E619" s="79"/>
    </row>
    <row ht="12.75" customHeight="1" r="620" spans="3:5" x14ac:dyDescent="0.25">
      <c r="C620" s="78"/>
      <c r="E620" s="79"/>
    </row>
    <row ht="12.75" customHeight="1" r="621" spans="3:5" x14ac:dyDescent="0.25">
      <c r="C621" s="78"/>
      <c r="E621" s="79"/>
    </row>
    <row ht="12.75" customHeight="1" r="622" spans="3:5" x14ac:dyDescent="0.25">
      <c r="C622" s="78"/>
      <c r="E622" s="79"/>
    </row>
    <row ht="12.75" customHeight="1" r="623" spans="3:5" x14ac:dyDescent="0.25">
      <c r="C623" s="78"/>
      <c r="E623" s="79"/>
    </row>
    <row ht="12.75" customHeight="1" r="624" spans="3:5" x14ac:dyDescent="0.25">
      <c r="C624" s="78"/>
      <c r="E624" s="79"/>
    </row>
    <row ht="12.75" customHeight="1" r="625" spans="3:5" x14ac:dyDescent="0.25">
      <c r="C625" s="78"/>
      <c r="E625" s="79"/>
    </row>
    <row ht="12.75" customHeight="1" r="626" spans="3:5" x14ac:dyDescent="0.25">
      <c r="C626" s="78"/>
      <c r="E626" s="79"/>
    </row>
    <row ht="12.75" customHeight="1" r="627" spans="3:5" x14ac:dyDescent="0.25">
      <c r="C627" s="78"/>
      <c r="E627" s="79"/>
    </row>
    <row ht="12.75" customHeight="1" r="628" spans="3:5" x14ac:dyDescent="0.25">
      <c r="C628" s="78"/>
      <c r="E628" s="79"/>
    </row>
    <row ht="12.75" customHeight="1" r="629" spans="3:5" x14ac:dyDescent="0.25">
      <c r="C629" s="78"/>
      <c r="E629" s="79"/>
    </row>
    <row ht="12.75" customHeight="1" r="630" spans="3:5" x14ac:dyDescent="0.25">
      <c r="C630" s="78"/>
      <c r="E630" s="79"/>
    </row>
    <row ht="12.75" customHeight="1" r="631" spans="3:5" x14ac:dyDescent="0.25">
      <c r="C631" s="78"/>
      <c r="E631" s="79"/>
    </row>
    <row ht="12.75" customHeight="1" r="632" spans="3:5" x14ac:dyDescent="0.25">
      <c r="C632" s="78"/>
      <c r="E632" s="79"/>
    </row>
    <row ht="12.75" customHeight="1" r="633" spans="3:5" x14ac:dyDescent="0.25">
      <c r="C633" s="78"/>
      <c r="E633" s="79"/>
    </row>
    <row ht="12.75" customHeight="1" r="634" spans="3:5" x14ac:dyDescent="0.25">
      <c r="C634" s="78"/>
      <c r="E634" s="79"/>
    </row>
    <row ht="12.75" customHeight="1" r="635" spans="3:5" x14ac:dyDescent="0.25">
      <c r="C635" s="78"/>
      <c r="E635" s="79"/>
    </row>
    <row ht="12.75" customHeight="1" r="636" spans="3:5" x14ac:dyDescent="0.25">
      <c r="C636" s="78"/>
      <c r="E636" s="79"/>
    </row>
    <row ht="12.75" customHeight="1" r="637" spans="3:5" x14ac:dyDescent="0.25">
      <c r="C637" s="78"/>
      <c r="E637" s="79"/>
    </row>
    <row ht="12.75" customHeight="1" r="638" spans="3:5" x14ac:dyDescent="0.25">
      <c r="C638" s="78"/>
      <c r="E638" s="79"/>
    </row>
    <row ht="12.75" customHeight="1" r="639" spans="3:5" x14ac:dyDescent="0.25">
      <c r="C639" s="78"/>
      <c r="E639" s="79"/>
    </row>
    <row ht="12.75" customHeight="1" r="640" spans="3:5" x14ac:dyDescent="0.25">
      <c r="C640" s="78"/>
      <c r="E640" s="79"/>
    </row>
    <row ht="12.75" customHeight="1" r="641" spans="3:5" x14ac:dyDescent="0.25">
      <c r="C641" s="78"/>
      <c r="E641" s="79"/>
    </row>
    <row ht="12.75" customHeight="1" r="642" spans="3:5" x14ac:dyDescent="0.25">
      <c r="C642" s="78"/>
      <c r="E642" s="79"/>
    </row>
    <row ht="12.75" customHeight="1" r="643" spans="3:5" x14ac:dyDescent="0.25">
      <c r="C643" s="78"/>
      <c r="E643" s="79"/>
    </row>
    <row ht="12.75" customHeight="1" r="644" spans="3:5" x14ac:dyDescent="0.25">
      <c r="C644" s="78"/>
      <c r="E644" s="79"/>
    </row>
    <row ht="12.75" customHeight="1" r="645" spans="3:5" x14ac:dyDescent="0.25">
      <c r="C645" s="78"/>
      <c r="E645" s="79"/>
    </row>
    <row ht="12.75" customHeight="1" r="646" spans="3:5" x14ac:dyDescent="0.25">
      <c r="C646" s="78"/>
      <c r="E646" s="79"/>
    </row>
    <row ht="12.75" customHeight="1" r="647" spans="3:5" x14ac:dyDescent="0.25">
      <c r="C647" s="78"/>
      <c r="E647" s="79"/>
    </row>
    <row ht="12.75" customHeight="1" r="648" spans="3:5" x14ac:dyDescent="0.25">
      <c r="C648" s="78"/>
      <c r="E648" s="79"/>
    </row>
    <row ht="12.75" customHeight="1" r="649" spans="3:5" x14ac:dyDescent="0.25">
      <c r="C649" s="78"/>
      <c r="E649" s="79"/>
    </row>
    <row ht="12.75" customHeight="1" r="650" spans="3:5" x14ac:dyDescent="0.25">
      <c r="C650" s="78"/>
      <c r="E650" s="79"/>
    </row>
    <row ht="12.75" customHeight="1" r="651" spans="3:5" x14ac:dyDescent="0.25">
      <c r="C651" s="78"/>
      <c r="E651" s="79"/>
    </row>
    <row ht="12.75" customHeight="1" r="652" spans="3:5" x14ac:dyDescent="0.25">
      <c r="C652" s="78"/>
      <c r="E652" s="79"/>
    </row>
    <row ht="12.75" customHeight="1" r="653" spans="3:5" x14ac:dyDescent="0.25">
      <c r="C653" s="78"/>
      <c r="E653" s="79"/>
    </row>
    <row ht="12.75" customHeight="1" r="654" spans="3:5" x14ac:dyDescent="0.25">
      <c r="C654" s="78"/>
      <c r="E654" s="79"/>
    </row>
    <row ht="12.75" customHeight="1" r="655" spans="3:5" x14ac:dyDescent="0.25">
      <c r="C655" s="78"/>
      <c r="E655" s="79"/>
    </row>
    <row ht="12.75" customHeight="1" r="656" spans="3:5" x14ac:dyDescent="0.25">
      <c r="C656" s="78"/>
      <c r="E656" s="79"/>
    </row>
    <row ht="12.75" customHeight="1" r="657" spans="3:5" x14ac:dyDescent="0.25">
      <c r="C657" s="78"/>
      <c r="E657" s="79"/>
    </row>
    <row ht="12.75" customHeight="1" r="658" spans="3:5" x14ac:dyDescent="0.25">
      <c r="C658" s="78"/>
      <c r="E658" s="79"/>
    </row>
    <row ht="12.75" customHeight="1" r="659" spans="3:5" x14ac:dyDescent="0.25">
      <c r="C659" s="78"/>
      <c r="E659" s="79"/>
    </row>
    <row ht="12.75" customHeight="1" r="660" spans="3:5" x14ac:dyDescent="0.25">
      <c r="C660" s="78"/>
      <c r="E660" s="79"/>
    </row>
    <row ht="12.75" customHeight="1" r="661" spans="3:5" x14ac:dyDescent="0.25">
      <c r="C661" s="78"/>
      <c r="E661" s="79"/>
    </row>
    <row ht="12.75" customHeight="1" r="662" spans="3:5" x14ac:dyDescent="0.25">
      <c r="C662" s="78"/>
      <c r="E662" s="79"/>
    </row>
    <row ht="12.75" customHeight="1" r="663" spans="3:5" x14ac:dyDescent="0.25">
      <c r="C663" s="78"/>
      <c r="E663" s="79"/>
    </row>
    <row ht="12.75" customHeight="1" r="664" spans="3:5" x14ac:dyDescent="0.25">
      <c r="C664" s="78"/>
      <c r="E664" s="79"/>
    </row>
    <row ht="12.75" customHeight="1" r="665" spans="3:5" x14ac:dyDescent="0.25">
      <c r="C665" s="78"/>
      <c r="E665" s="79"/>
    </row>
    <row ht="12.75" customHeight="1" r="666" spans="3:5" x14ac:dyDescent="0.25">
      <c r="C666" s="78"/>
      <c r="E666" s="79"/>
    </row>
    <row ht="12.75" customHeight="1" r="667" spans="3:5" x14ac:dyDescent="0.25">
      <c r="C667" s="78"/>
      <c r="E667" s="79"/>
    </row>
    <row ht="12.75" customHeight="1" r="668" spans="3:5" x14ac:dyDescent="0.25">
      <c r="C668" s="78"/>
      <c r="E668" s="79"/>
    </row>
    <row ht="12.75" customHeight="1" r="669" spans="3:5" x14ac:dyDescent="0.25">
      <c r="C669" s="78"/>
      <c r="E669" s="79"/>
    </row>
    <row ht="12.75" customHeight="1" r="670" spans="3:5" x14ac:dyDescent="0.25">
      <c r="C670" s="78"/>
      <c r="E670" s="79"/>
    </row>
    <row ht="12.75" customHeight="1" r="671" spans="3:5" x14ac:dyDescent="0.25">
      <c r="C671" s="78"/>
      <c r="E671" s="79"/>
    </row>
    <row ht="12.75" customHeight="1" r="672" spans="3:5" x14ac:dyDescent="0.25">
      <c r="C672" s="78"/>
      <c r="E672" s="79"/>
    </row>
    <row ht="12.75" customHeight="1" r="673" spans="3:5" x14ac:dyDescent="0.25">
      <c r="C673" s="78"/>
      <c r="E673" s="79"/>
    </row>
    <row ht="12.75" customHeight="1" r="674" spans="3:5" x14ac:dyDescent="0.25">
      <c r="C674" s="78"/>
      <c r="E674" s="79"/>
    </row>
    <row ht="12.75" customHeight="1" r="675" spans="3:5" x14ac:dyDescent="0.25">
      <c r="C675" s="78"/>
      <c r="E675" s="79"/>
    </row>
    <row ht="12.75" customHeight="1" r="676" spans="3:5" x14ac:dyDescent="0.25">
      <c r="C676" s="78"/>
      <c r="E676" s="79"/>
    </row>
    <row ht="12.75" customHeight="1" r="677" spans="3:5" x14ac:dyDescent="0.25">
      <c r="C677" s="78"/>
      <c r="E677" s="79"/>
    </row>
    <row ht="12.75" customHeight="1" r="678" spans="3:5" x14ac:dyDescent="0.25">
      <c r="C678" s="78"/>
      <c r="E678" s="79"/>
    </row>
    <row ht="12.75" customHeight="1" r="679" spans="3:5" x14ac:dyDescent="0.25">
      <c r="C679" s="78"/>
      <c r="E679" s="79"/>
    </row>
    <row ht="12.75" customHeight="1" r="680" spans="3:5" x14ac:dyDescent="0.25">
      <c r="C680" s="78"/>
      <c r="E680" s="79"/>
    </row>
    <row ht="12.75" customHeight="1" r="681" spans="3:5" x14ac:dyDescent="0.25">
      <c r="C681" s="78"/>
      <c r="E681" s="79"/>
    </row>
    <row ht="12.75" customHeight="1" r="682" spans="3:5" x14ac:dyDescent="0.25">
      <c r="C682" s="78"/>
      <c r="E682" s="79"/>
    </row>
    <row ht="12.75" customHeight="1" r="683" spans="3:5" x14ac:dyDescent="0.25">
      <c r="C683" s="78"/>
      <c r="E683" s="79"/>
    </row>
    <row ht="12.75" customHeight="1" r="684" spans="3:5" x14ac:dyDescent="0.25">
      <c r="C684" s="78"/>
      <c r="E684" s="79"/>
    </row>
    <row ht="12.75" customHeight="1" r="685" spans="3:5" x14ac:dyDescent="0.25">
      <c r="C685" s="78"/>
      <c r="E685" s="79"/>
    </row>
    <row ht="12.75" customHeight="1" r="686" spans="3:5" x14ac:dyDescent="0.25">
      <c r="C686" s="78"/>
      <c r="E686" s="79"/>
    </row>
    <row ht="12.75" customHeight="1" r="687" spans="3:5" x14ac:dyDescent="0.25">
      <c r="C687" s="78"/>
      <c r="E687" s="79"/>
    </row>
    <row ht="12.75" customHeight="1" r="688" spans="3:5" x14ac:dyDescent="0.25">
      <c r="C688" s="78"/>
      <c r="E688" s="79"/>
    </row>
    <row ht="12.75" customHeight="1" r="689" spans="3:5" x14ac:dyDescent="0.25">
      <c r="C689" s="78"/>
      <c r="E689" s="79"/>
    </row>
    <row ht="12.75" customHeight="1" r="690" spans="3:5" x14ac:dyDescent="0.25">
      <c r="C690" s="78"/>
      <c r="E690" s="79"/>
    </row>
    <row ht="12.75" customHeight="1" r="691" spans="3:5" x14ac:dyDescent="0.25">
      <c r="C691" s="78"/>
      <c r="E691" s="79"/>
    </row>
    <row ht="12.75" customHeight="1" r="692" spans="3:5" x14ac:dyDescent="0.25">
      <c r="C692" s="78"/>
      <c r="E692" s="79"/>
    </row>
    <row ht="12.75" customHeight="1" r="693" spans="3:5" x14ac:dyDescent="0.25">
      <c r="C693" s="78"/>
      <c r="E693" s="79"/>
    </row>
    <row ht="12.75" customHeight="1" r="694" spans="3:5" x14ac:dyDescent="0.25">
      <c r="C694" s="78"/>
      <c r="E694" s="79"/>
    </row>
    <row ht="12.75" customHeight="1" r="695" spans="3:5" x14ac:dyDescent="0.25">
      <c r="C695" s="78"/>
      <c r="E695" s="79"/>
    </row>
    <row ht="12.75" customHeight="1" r="696" spans="3:5" x14ac:dyDescent="0.25">
      <c r="C696" s="78"/>
      <c r="E696" s="79"/>
    </row>
    <row ht="12.75" customHeight="1" r="697" spans="3:5" x14ac:dyDescent="0.25">
      <c r="C697" s="78"/>
      <c r="E697" s="79"/>
    </row>
    <row ht="12.75" customHeight="1" r="698" spans="3:5" x14ac:dyDescent="0.25">
      <c r="C698" s="78"/>
      <c r="E698" s="79"/>
    </row>
    <row ht="12.75" customHeight="1" r="699" spans="3:5" x14ac:dyDescent="0.25">
      <c r="C699" s="78"/>
      <c r="E699" s="79"/>
    </row>
    <row ht="12.75" customHeight="1" r="700" spans="3:5" x14ac:dyDescent="0.25">
      <c r="C700" s="78"/>
      <c r="E700" s="79"/>
    </row>
    <row ht="12.75" customHeight="1" r="701" spans="3:5" x14ac:dyDescent="0.25">
      <c r="C701" s="78"/>
      <c r="E701" s="79"/>
    </row>
    <row ht="12.75" customHeight="1" r="702" spans="3:5" x14ac:dyDescent="0.25">
      <c r="C702" s="78"/>
      <c r="E702" s="79"/>
    </row>
    <row ht="12.75" customHeight="1" r="703" spans="3:5" x14ac:dyDescent="0.25">
      <c r="C703" s="78"/>
      <c r="E703" s="79"/>
    </row>
    <row ht="12.75" customHeight="1" r="704" spans="3:5" x14ac:dyDescent="0.25">
      <c r="C704" s="78"/>
      <c r="E704" s="79"/>
    </row>
    <row ht="12.75" customHeight="1" r="705" spans="3:5" x14ac:dyDescent="0.25">
      <c r="C705" s="78"/>
      <c r="E705" s="79"/>
    </row>
    <row ht="12.75" customHeight="1" r="706" spans="3:5" x14ac:dyDescent="0.25">
      <c r="C706" s="78"/>
      <c r="E706" s="79"/>
    </row>
    <row ht="12.75" customHeight="1" r="707" spans="3:5" x14ac:dyDescent="0.25">
      <c r="C707" s="78"/>
      <c r="E707" s="79"/>
    </row>
    <row ht="12.75" customHeight="1" r="708" spans="3:5" x14ac:dyDescent="0.25">
      <c r="C708" s="78"/>
      <c r="E708" s="79"/>
    </row>
    <row ht="12.75" customHeight="1" r="709" spans="3:5" x14ac:dyDescent="0.25">
      <c r="C709" s="78"/>
      <c r="E709" s="79"/>
    </row>
    <row ht="12.75" customHeight="1" r="710" spans="3:5" x14ac:dyDescent="0.25">
      <c r="C710" s="78"/>
      <c r="E710" s="79"/>
    </row>
    <row ht="12.75" customHeight="1" r="711" spans="3:5" x14ac:dyDescent="0.25">
      <c r="C711" s="78"/>
      <c r="E711" s="79"/>
    </row>
    <row ht="12.75" customHeight="1" r="712" spans="3:5" x14ac:dyDescent="0.25">
      <c r="C712" s="78"/>
      <c r="E712" s="79"/>
    </row>
    <row ht="12.75" customHeight="1" r="713" spans="3:5" x14ac:dyDescent="0.25">
      <c r="C713" s="78"/>
      <c r="E713" s="79"/>
    </row>
    <row ht="12.75" customHeight="1" r="714" spans="3:5" x14ac:dyDescent="0.25">
      <c r="C714" s="78"/>
      <c r="E714" s="79"/>
    </row>
    <row ht="12.75" customHeight="1" r="715" spans="3:5" x14ac:dyDescent="0.25">
      <c r="C715" s="78"/>
      <c r="E715" s="79"/>
    </row>
    <row ht="12.75" customHeight="1" r="716" spans="3:5" x14ac:dyDescent="0.25">
      <c r="C716" s="78"/>
      <c r="E716" s="79"/>
    </row>
    <row ht="12.75" customHeight="1" r="717" spans="3:5" x14ac:dyDescent="0.25">
      <c r="C717" s="78"/>
      <c r="E717" s="79"/>
    </row>
    <row ht="12.75" customHeight="1" r="718" spans="3:5" x14ac:dyDescent="0.25">
      <c r="C718" s="78"/>
      <c r="E718" s="79"/>
    </row>
    <row ht="12.75" customHeight="1" r="719" spans="3:5" x14ac:dyDescent="0.25">
      <c r="C719" s="78"/>
      <c r="E719" s="79"/>
    </row>
    <row ht="12.75" customHeight="1" r="720" spans="3:5" x14ac:dyDescent="0.25">
      <c r="C720" s="78"/>
      <c r="E720" s="79"/>
    </row>
    <row ht="12.75" customHeight="1" r="721" spans="3:5" x14ac:dyDescent="0.25">
      <c r="C721" s="78"/>
      <c r="E721" s="79"/>
    </row>
    <row ht="12.75" customHeight="1" r="722" spans="3:5" x14ac:dyDescent="0.25">
      <c r="C722" s="78"/>
      <c r="E722" s="79"/>
    </row>
    <row ht="12.75" customHeight="1" r="723" spans="3:5" x14ac:dyDescent="0.25">
      <c r="C723" s="78"/>
      <c r="E723" s="79"/>
    </row>
    <row ht="12.75" customHeight="1" r="724" spans="3:5" x14ac:dyDescent="0.25">
      <c r="C724" s="78"/>
      <c r="E724" s="79"/>
    </row>
    <row ht="12.75" customHeight="1" r="725" spans="3:5" x14ac:dyDescent="0.25">
      <c r="C725" s="78"/>
      <c r="E725" s="79"/>
    </row>
    <row ht="12.75" customHeight="1" r="726" spans="3:5" x14ac:dyDescent="0.25">
      <c r="C726" s="78"/>
      <c r="E726" s="79"/>
    </row>
    <row ht="12.75" customHeight="1" r="727" spans="3:5" x14ac:dyDescent="0.25">
      <c r="C727" s="78"/>
      <c r="E727" s="79"/>
    </row>
    <row ht="12.75" customHeight="1" r="728" spans="3:5" x14ac:dyDescent="0.25">
      <c r="C728" s="78"/>
      <c r="E728" s="79"/>
    </row>
    <row ht="12.75" customHeight="1" r="729" spans="3:5" x14ac:dyDescent="0.25">
      <c r="C729" s="78"/>
      <c r="E729" s="79"/>
    </row>
    <row ht="12.75" customHeight="1" r="730" spans="3:5" x14ac:dyDescent="0.25">
      <c r="C730" s="78"/>
      <c r="E730" s="79"/>
    </row>
    <row ht="12.75" customHeight="1" r="731" spans="3:5" x14ac:dyDescent="0.25">
      <c r="C731" s="78"/>
      <c r="E731" s="79"/>
    </row>
    <row ht="12.75" customHeight="1" r="732" spans="3:5" x14ac:dyDescent="0.25">
      <c r="C732" s="78"/>
      <c r="E732" s="79"/>
    </row>
    <row ht="12.75" customHeight="1" r="733" spans="3:5" x14ac:dyDescent="0.25">
      <c r="C733" s="78"/>
      <c r="E733" s="79"/>
    </row>
    <row ht="12.75" customHeight="1" r="734" spans="3:5" x14ac:dyDescent="0.25">
      <c r="C734" s="78"/>
      <c r="E734" s="79"/>
    </row>
    <row ht="12.75" customHeight="1" r="735" spans="3:5" x14ac:dyDescent="0.25">
      <c r="C735" s="78"/>
      <c r="E735" s="79"/>
    </row>
    <row ht="12.75" customHeight="1" r="736" spans="3:5" x14ac:dyDescent="0.25">
      <c r="C736" s="78"/>
      <c r="E736" s="79"/>
    </row>
    <row ht="12.75" customHeight="1" r="737" spans="3:5" x14ac:dyDescent="0.25">
      <c r="C737" s="78"/>
      <c r="E737" s="79"/>
    </row>
    <row ht="12.75" customHeight="1" r="738" spans="3:5" x14ac:dyDescent="0.25">
      <c r="C738" s="78"/>
      <c r="E738" s="79"/>
    </row>
    <row ht="12.75" customHeight="1" r="739" spans="3:5" x14ac:dyDescent="0.25">
      <c r="C739" s="78"/>
      <c r="E739" s="79"/>
    </row>
    <row ht="12.75" customHeight="1" r="740" spans="3:5" x14ac:dyDescent="0.25">
      <c r="C740" s="78"/>
      <c r="E740" s="79"/>
    </row>
    <row ht="12.75" customHeight="1" r="741" spans="3:5" x14ac:dyDescent="0.25">
      <c r="C741" s="78"/>
      <c r="E741" s="79"/>
    </row>
    <row ht="12.75" customHeight="1" r="742" spans="3:5" x14ac:dyDescent="0.25">
      <c r="C742" s="78"/>
      <c r="E742" s="79"/>
    </row>
    <row ht="12.75" customHeight="1" r="743" spans="3:5" x14ac:dyDescent="0.25">
      <c r="C743" s="78"/>
      <c r="E743" s="79"/>
    </row>
    <row ht="12.75" customHeight="1" r="744" spans="3:5" x14ac:dyDescent="0.25">
      <c r="C744" s="78"/>
      <c r="E744" s="79"/>
    </row>
    <row ht="12.75" customHeight="1" r="745" spans="3:5" x14ac:dyDescent="0.25">
      <c r="C745" s="78"/>
      <c r="E745" s="79"/>
    </row>
    <row ht="12.75" customHeight="1" r="746" spans="3:5" x14ac:dyDescent="0.25">
      <c r="C746" s="78"/>
      <c r="E746" s="79"/>
    </row>
    <row ht="12.75" customHeight="1" r="747" spans="3:5" x14ac:dyDescent="0.25">
      <c r="C747" s="78"/>
      <c r="E747" s="79"/>
    </row>
    <row ht="12.75" customHeight="1" r="748" spans="3:5" x14ac:dyDescent="0.25">
      <c r="C748" s="78"/>
      <c r="E748" s="79"/>
    </row>
    <row ht="12.75" customHeight="1" r="749" spans="3:5" x14ac:dyDescent="0.25">
      <c r="C749" s="78"/>
      <c r="E749" s="79"/>
    </row>
    <row ht="12.75" customHeight="1" r="750" spans="3:5" x14ac:dyDescent="0.25">
      <c r="C750" s="78"/>
      <c r="E750" s="79"/>
    </row>
    <row ht="12.75" customHeight="1" r="751" spans="3:5" x14ac:dyDescent="0.25">
      <c r="C751" s="78"/>
      <c r="E751" s="79"/>
    </row>
    <row ht="12.75" customHeight="1" r="752" spans="3:5" x14ac:dyDescent="0.25">
      <c r="C752" s="78"/>
      <c r="E752" s="79"/>
    </row>
    <row ht="12.75" customHeight="1" r="753" spans="3:5" x14ac:dyDescent="0.25">
      <c r="C753" s="78"/>
      <c r="E753" s="79"/>
    </row>
    <row ht="12.75" customHeight="1" r="754" spans="3:5" x14ac:dyDescent="0.25">
      <c r="C754" s="78"/>
      <c r="E754" s="79"/>
    </row>
    <row ht="12.75" customHeight="1" r="755" spans="3:5" x14ac:dyDescent="0.25">
      <c r="C755" s="78"/>
      <c r="E755" s="79"/>
    </row>
    <row ht="12.75" customHeight="1" r="756" spans="3:5" x14ac:dyDescent="0.25">
      <c r="C756" s="78"/>
      <c r="E756" s="79"/>
    </row>
    <row ht="12.75" customHeight="1" r="757" spans="3:5" x14ac:dyDescent="0.25">
      <c r="C757" s="78"/>
      <c r="E757" s="79"/>
    </row>
    <row ht="12.75" customHeight="1" r="758" spans="3:5" x14ac:dyDescent="0.25">
      <c r="C758" s="78"/>
      <c r="E758" s="79"/>
    </row>
    <row ht="12.75" customHeight="1" r="759" spans="3:5" x14ac:dyDescent="0.25">
      <c r="C759" s="78"/>
      <c r="E759" s="79"/>
    </row>
    <row ht="12.75" customHeight="1" r="760" spans="3:5" x14ac:dyDescent="0.25">
      <c r="C760" s="78"/>
      <c r="E760" s="79"/>
    </row>
    <row ht="12.75" customHeight="1" r="761" spans="3:5" x14ac:dyDescent="0.25">
      <c r="C761" s="78"/>
      <c r="E761" s="79"/>
    </row>
    <row ht="12.75" customHeight="1" r="762" spans="3:5" x14ac:dyDescent="0.25">
      <c r="C762" s="78"/>
      <c r="E762" s="79"/>
    </row>
    <row ht="12.75" customHeight="1" r="763" spans="3:5" x14ac:dyDescent="0.25">
      <c r="C763" s="78"/>
      <c r="E763" s="79"/>
    </row>
    <row ht="12.75" customHeight="1" r="764" spans="3:5" x14ac:dyDescent="0.25">
      <c r="C764" s="78"/>
      <c r="E764" s="79"/>
    </row>
    <row ht="12.75" customHeight="1" r="765" spans="3:5" x14ac:dyDescent="0.25">
      <c r="C765" s="78"/>
      <c r="E765" s="79"/>
    </row>
    <row ht="12.75" customHeight="1" r="766" spans="3:5" x14ac:dyDescent="0.25">
      <c r="C766" s="78"/>
      <c r="E766" s="79"/>
    </row>
    <row ht="12.75" customHeight="1" r="767" spans="3:5" x14ac:dyDescent="0.25">
      <c r="C767" s="78"/>
      <c r="E767" s="79"/>
    </row>
    <row ht="12.75" customHeight="1" r="768" spans="3:5" x14ac:dyDescent="0.25">
      <c r="C768" s="78"/>
      <c r="E768" s="79"/>
    </row>
    <row ht="12.75" customHeight="1" r="769" spans="3:5" x14ac:dyDescent="0.25">
      <c r="C769" s="78"/>
      <c r="E769" s="79"/>
    </row>
    <row ht="12.75" customHeight="1" r="770" spans="3:5" x14ac:dyDescent="0.25">
      <c r="C770" s="78"/>
      <c r="E770" s="79"/>
    </row>
    <row ht="12.75" customHeight="1" r="771" spans="3:5" x14ac:dyDescent="0.25">
      <c r="C771" s="78"/>
      <c r="E771" s="79"/>
    </row>
    <row ht="12.75" customHeight="1" r="772" spans="3:5" x14ac:dyDescent="0.25">
      <c r="C772" s="78"/>
      <c r="E772" s="79"/>
    </row>
    <row ht="12.75" customHeight="1" r="773" spans="3:5" x14ac:dyDescent="0.25">
      <c r="C773" s="78"/>
      <c r="E773" s="79"/>
    </row>
    <row ht="12.75" customHeight="1" r="774" spans="3:5" x14ac:dyDescent="0.25">
      <c r="C774" s="78"/>
      <c r="E774" s="79"/>
    </row>
    <row ht="12.75" customHeight="1" r="775" spans="3:5" x14ac:dyDescent="0.25">
      <c r="C775" s="78"/>
      <c r="E775" s="79"/>
    </row>
    <row ht="12.75" customHeight="1" r="776" spans="3:5" x14ac:dyDescent="0.25">
      <c r="C776" s="78"/>
      <c r="E776" s="79"/>
    </row>
    <row ht="12.75" customHeight="1" r="777" spans="3:5" x14ac:dyDescent="0.25">
      <c r="C777" s="78"/>
      <c r="E777" s="79"/>
    </row>
    <row ht="12.75" customHeight="1" r="778" spans="3:5" x14ac:dyDescent="0.25">
      <c r="C778" s="78"/>
      <c r="E778" s="79"/>
    </row>
    <row ht="12.75" customHeight="1" r="779" spans="3:5" x14ac:dyDescent="0.25">
      <c r="C779" s="78"/>
      <c r="E779" s="79"/>
    </row>
    <row ht="12.75" customHeight="1" r="780" spans="3:5" x14ac:dyDescent="0.25">
      <c r="C780" s="78"/>
      <c r="E780" s="79"/>
    </row>
    <row ht="12.75" customHeight="1" r="781" spans="3:5" x14ac:dyDescent="0.25">
      <c r="C781" s="78"/>
      <c r="E781" s="79"/>
    </row>
    <row ht="12.75" customHeight="1" r="782" spans="3:5" x14ac:dyDescent="0.25">
      <c r="C782" s="78"/>
      <c r="E782" s="79"/>
    </row>
    <row ht="12.75" customHeight="1" r="783" spans="3:5" x14ac:dyDescent="0.25">
      <c r="C783" s="78"/>
      <c r="E783" s="79"/>
    </row>
    <row ht="12.75" customHeight="1" r="784" spans="3:5" x14ac:dyDescent="0.25">
      <c r="C784" s="78"/>
      <c r="E784" s="79"/>
    </row>
    <row ht="12.75" customHeight="1" r="785" spans="3:5" x14ac:dyDescent="0.25">
      <c r="C785" s="78"/>
      <c r="E785" s="79"/>
    </row>
    <row ht="12.75" customHeight="1" r="786" spans="3:5" x14ac:dyDescent="0.25">
      <c r="C786" s="78"/>
      <c r="E786" s="79"/>
    </row>
    <row ht="12.75" customHeight="1" r="787" spans="3:5" x14ac:dyDescent="0.25">
      <c r="C787" s="78"/>
      <c r="E787" s="79"/>
    </row>
    <row ht="12.75" customHeight="1" r="788" spans="3:5" x14ac:dyDescent="0.25">
      <c r="C788" s="78"/>
      <c r="E788" s="79"/>
    </row>
    <row ht="12.75" customHeight="1" r="789" spans="3:5" x14ac:dyDescent="0.25">
      <c r="C789" s="78"/>
      <c r="E789" s="79"/>
    </row>
    <row ht="12.75" customHeight="1" r="790" spans="3:5" x14ac:dyDescent="0.25">
      <c r="C790" s="78"/>
      <c r="E790" s="79"/>
    </row>
    <row ht="12.75" customHeight="1" r="791" spans="3:5" x14ac:dyDescent="0.25">
      <c r="C791" s="78"/>
      <c r="E791" s="79"/>
    </row>
    <row ht="12.75" customHeight="1" r="792" spans="3:5" x14ac:dyDescent="0.25">
      <c r="C792" s="78"/>
      <c r="E792" s="79"/>
    </row>
    <row ht="12.75" customHeight="1" r="793" spans="3:5" x14ac:dyDescent="0.25">
      <c r="C793" s="78"/>
      <c r="E793" s="79"/>
    </row>
    <row ht="12.75" customHeight="1" r="794" spans="3:5" x14ac:dyDescent="0.25">
      <c r="C794" s="78"/>
      <c r="E794" s="79"/>
    </row>
    <row ht="12.75" customHeight="1" r="795" spans="3:5" x14ac:dyDescent="0.25">
      <c r="C795" s="78"/>
      <c r="E795" s="79"/>
    </row>
    <row ht="12.75" customHeight="1" r="796" spans="3:5" x14ac:dyDescent="0.25">
      <c r="C796" s="78"/>
      <c r="E796" s="79"/>
    </row>
    <row ht="12.75" customHeight="1" r="797" spans="3:5" x14ac:dyDescent="0.25">
      <c r="C797" s="78"/>
      <c r="E797" s="79"/>
    </row>
    <row ht="12.75" customHeight="1" r="798" spans="3:5" x14ac:dyDescent="0.25">
      <c r="C798" s="78"/>
      <c r="E798" s="79"/>
    </row>
    <row ht="12.75" customHeight="1" r="799" spans="3:5" x14ac:dyDescent="0.25">
      <c r="C799" s="78"/>
      <c r="E799" s="79"/>
    </row>
    <row ht="12.75" customHeight="1" r="800" spans="3:5" x14ac:dyDescent="0.25">
      <c r="C800" s="78"/>
      <c r="E800" s="79"/>
    </row>
    <row ht="12.75" customHeight="1" r="801" spans="3:5" x14ac:dyDescent="0.25">
      <c r="C801" s="78"/>
      <c r="E801" s="79"/>
    </row>
    <row ht="12.75" customHeight="1" r="802" spans="3:5" x14ac:dyDescent="0.25">
      <c r="C802" s="78"/>
      <c r="E802" s="79"/>
    </row>
    <row ht="12.75" customHeight="1" r="803" spans="3:5" x14ac:dyDescent="0.25">
      <c r="C803" s="78"/>
      <c r="E803" s="79"/>
    </row>
    <row ht="12.75" customHeight="1" r="804" spans="3:5" x14ac:dyDescent="0.25">
      <c r="C804" s="78"/>
      <c r="E804" s="79"/>
    </row>
    <row ht="12.75" customHeight="1" r="805" spans="3:5" x14ac:dyDescent="0.25">
      <c r="C805" s="78"/>
      <c r="E805" s="79"/>
    </row>
    <row ht="12.75" customHeight="1" r="806" spans="3:5" x14ac:dyDescent="0.25">
      <c r="C806" s="78"/>
      <c r="E806" s="79"/>
    </row>
    <row ht="12.75" customHeight="1" r="807" spans="3:5" x14ac:dyDescent="0.25">
      <c r="C807" s="78"/>
      <c r="E807" s="79"/>
    </row>
    <row ht="12.75" customHeight="1" r="808" spans="3:5" x14ac:dyDescent="0.25">
      <c r="C808" s="78"/>
      <c r="E808" s="79"/>
    </row>
    <row ht="12.75" customHeight="1" r="809" spans="3:5" x14ac:dyDescent="0.25">
      <c r="C809" s="78"/>
      <c r="E809" s="79"/>
    </row>
    <row ht="12.75" customHeight="1" r="810" spans="3:5" x14ac:dyDescent="0.25">
      <c r="C810" s="78"/>
      <c r="E810" s="79"/>
    </row>
    <row ht="12.75" customHeight="1" r="811" spans="3:5" x14ac:dyDescent="0.25">
      <c r="C811" s="78"/>
      <c r="E811" s="79"/>
    </row>
    <row ht="12.75" customHeight="1" r="812" spans="3:5" x14ac:dyDescent="0.25">
      <c r="C812" s="78"/>
      <c r="E812" s="79"/>
    </row>
    <row ht="12.75" customHeight="1" r="813" spans="3:5" x14ac:dyDescent="0.25">
      <c r="C813" s="78"/>
      <c r="E813" s="79"/>
    </row>
    <row ht="12.75" customHeight="1" r="814" spans="3:5" x14ac:dyDescent="0.25">
      <c r="C814" s="78"/>
      <c r="E814" s="79"/>
    </row>
    <row ht="12.75" customHeight="1" r="815" spans="3:5" x14ac:dyDescent="0.25">
      <c r="C815" s="78"/>
      <c r="E815" s="79"/>
    </row>
    <row ht="12.75" customHeight="1" r="816" spans="3:5" x14ac:dyDescent="0.25">
      <c r="C816" s="78"/>
      <c r="E816" s="79"/>
    </row>
    <row ht="12.75" customHeight="1" r="817" spans="3:5" x14ac:dyDescent="0.25">
      <c r="C817" s="78"/>
      <c r="E817" s="79"/>
    </row>
    <row ht="12.75" customHeight="1" r="818" spans="3:5" x14ac:dyDescent="0.25">
      <c r="C818" s="78"/>
      <c r="E818" s="79"/>
    </row>
    <row ht="12.75" customHeight="1" r="819" spans="3:5" x14ac:dyDescent="0.25">
      <c r="C819" s="78"/>
      <c r="E819" s="79"/>
    </row>
    <row ht="12.75" customHeight="1" r="820" spans="3:5" x14ac:dyDescent="0.25">
      <c r="C820" s="78"/>
      <c r="E820" s="79"/>
    </row>
    <row ht="12.75" customHeight="1" r="821" spans="3:5" x14ac:dyDescent="0.25">
      <c r="C821" s="78"/>
      <c r="E821" s="79"/>
    </row>
    <row ht="12.75" customHeight="1" r="822" spans="3:5" x14ac:dyDescent="0.25">
      <c r="C822" s="78"/>
      <c r="E822" s="79"/>
    </row>
    <row ht="12.75" customHeight="1" r="823" spans="3:5" x14ac:dyDescent="0.25">
      <c r="C823" s="78"/>
      <c r="E823" s="79"/>
    </row>
    <row ht="12.75" customHeight="1" r="824" spans="3:5" x14ac:dyDescent="0.25">
      <c r="C824" s="78"/>
      <c r="E824" s="79"/>
    </row>
    <row ht="12.75" customHeight="1" r="825" spans="3:5" x14ac:dyDescent="0.25">
      <c r="C825" s="78"/>
      <c r="E825" s="79"/>
    </row>
    <row ht="12.75" customHeight="1" r="826" spans="3:5" x14ac:dyDescent="0.25">
      <c r="C826" s="78"/>
      <c r="E826" s="79"/>
    </row>
    <row ht="12.75" customHeight="1" r="827" spans="3:5" x14ac:dyDescent="0.25">
      <c r="C827" s="78"/>
      <c r="E827" s="79"/>
    </row>
    <row ht="12.75" customHeight="1" r="828" spans="3:5" x14ac:dyDescent="0.25">
      <c r="C828" s="78"/>
      <c r="E828" s="79"/>
    </row>
    <row ht="12.75" customHeight="1" r="829" spans="3:5" x14ac:dyDescent="0.25">
      <c r="C829" s="78"/>
      <c r="E829" s="79"/>
    </row>
    <row ht="12.75" customHeight="1" r="830" spans="3:5" x14ac:dyDescent="0.25">
      <c r="C830" s="78"/>
      <c r="E830" s="79"/>
    </row>
    <row ht="12.75" customHeight="1" r="831" spans="3:5" x14ac:dyDescent="0.25">
      <c r="C831" s="78"/>
      <c r="E831" s="79"/>
    </row>
    <row ht="12.75" customHeight="1" r="832" spans="3:5" x14ac:dyDescent="0.25">
      <c r="C832" s="78"/>
      <c r="E832" s="79"/>
    </row>
    <row ht="12.75" customHeight="1" r="833" spans="3:5" x14ac:dyDescent="0.25">
      <c r="C833" s="78"/>
      <c r="E833" s="79"/>
    </row>
    <row ht="12.75" customHeight="1" r="834" spans="3:5" x14ac:dyDescent="0.25">
      <c r="C834" s="78"/>
      <c r="E834" s="79"/>
    </row>
    <row ht="12.75" customHeight="1" r="835" spans="3:5" x14ac:dyDescent="0.25">
      <c r="C835" s="78"/>
      <c r="E835" s="79"/>
    </row>
    <row ht="12.75" customHeight="1" r="836" spans="3:5" x14ac:dyDescent="0.25">
      <c r="C836" s="78"/>
      <c r="E836" s="79"/>
    </row>
    <row ht="12.75" customHeight="1" r="837" spans="3:5" x14ac:dyDescent="0.25">
      <c r="C837" s="78"/>
      <c r="E837" s="79"/>
    </row>
    <row ht="12.75" customHeight="1" r="838" spans="3:5" x14ac:dyDescent="0.25">
      <c r="C838" s="78"/>
      <c r="E838" s="79"/>
    </row>
    <row ht="12.75" customHeight="1" r="839" spans="3:5" x14ac:dyDescent="0.25">
      <c r="C839" s="78"/>
      <c r="E839" s="79"/>
    </row>
    <row ht="12.75" customHeight="1" r="840" spans="3:5" x14ac:dyDescent="0.25">
      <c r="C840" s="78"/>
      <c r="E840" s="79"/>
    </row>
    <row ht="12.75" customHeight="1" r="841" spans="3:5" x14ac:dyDescent="0.25">
      <c r="C841" s="78"/>
      <c r="E841" s="79"/>
    </row>
    <row ht="12.75" customHeight="1" r="842" spans="3:5" x14ac:dyDescent="0.25">
      <c r="C842" s="78"/>
      <c r="E842" s="79"/>
    </row>
    <row ht="12.75" customHeight="1" r="843" spans="3:5" x14ac:dyDescent="0.25">
      <c r="C843" s="78"/>
      <c r="E843" s="79"/>
    </row>
    <row ht="12.75" customHeight="1" r="844" spans="3:5" x14ac:dyDescent="0.25">
      <c r="C844" s="78"/>
      <c r="E844" s="79"/>
    </row>
    <row ht="12.75" customHeight="1" r="845" spans="3:5" x14ac:dyDescent="0.25">
      <c r="C845" s="78"/>
      <c r="E845" s="79"/>
    </row>
    <row ht="12.75" customHeight="1" r="846" spans="3:5" x14ac:dyDescent="0.25">
      <c r="C846" s="78"/>
      <c r="E846" s="79"/>
    </row>
    <row ht="12.75" customHeight="1" r="847" spans="3:5" x14ac:dyDescent="0.25">
      <c r="C847" s="78"/>
      <c r="E847" s="79"/>
    </row>
    <row ht="12.75" customHeight="1" r="848" spans="3:5" x14ac:dyDescent="0.25">
      <c r="C848" s="78"/>
      <c r="E848" s="79"/>
    </row>
    <row ht="12.75" customHeight="1" r="849" spans="3:5" x14ac:dyDescent="0.25">
      <c r="C849" s="78"/>
      <c r="E849" s="79"/>
    </row>
    <row ht="12.75" customHeight="1" r="850" spans="3:5" x14ac:dyDescent="0.25">
      <c r="C850" s="78"/>
      <c r="E850" s="79"/>
    </row>
    <row ht="12.75" customHeight="1" r="851" spans="3:5" x14ac:dyDescent="0.25">
      <c r="C851" s="78"/>
      <c r="E851" s="79"/>
    </row>
    <row ht="12.75" customHeight="1" r="852" spans="3:5" x14ac:dyDescent="0.25">
      <c r="C852" s="78"/>
      <c r="E852" s="79"/>
    </row>
    <row ht="12.75" customHeight="1" r="853" spans="3:5" x14ac:dyDescent="0.25">
      <c r="C853" s="78"/>
      <c r="E853" s="79"/>
    </row>
    <row ht="12.75" customHeight="1" r="854" spans="3:5" x14ac:dyDescent="0.25">
      <c r="C854" s="78"/>
      <c r="E854" s="79"/>
    </row>
    <row ht="12.75" customHeight="1" r="855" spans="3:5" x14ac:dyDescent="0.25">
      <c r="C855" s="78"/>
      <c r="E855" s="79"/>
    </row>
    <row ht="12.75" customHeight="1" r="856" spans="3:5" x14ac:dyDescent="0.25">
      <c r="C856" s="78"/>
      <c r="E856" s="79"/>
    </row>
    <row ht="12.75" customHeight="1" r="857" spans="3:5" x14ac:dyDescent="0.25">
      <c r="C857" s="78"/>
      <c r="E857" s="79"/>
    </row>
    <row ht="12.75" customHeight="1" r="858" spans="3:5" x14ac:dyDescent="0.25">
      <c r="C858" s="78"/>
      <c r="E858" s="79"/>
    </row>
    <row ht="12.75" customHeight="1" r="859" spans="3:5" x14ac:dyDescent="0.25">
      <c r="C859" s="78"/>
      <c r="E859" s="79"/>
    </row>
    <row ht="12.75" customHeight="1" r="860" spans="3:5" x14ac:dyDescent="0.25">
      <c r="C860" s="78"/>
      <c r="E860" s="79"/>
    </row>
    <row ht="12.75" customHeight="1" r="861" spans="3:5" x14ac:dyDescent="0.25">
      <c r="C861" s="78"/>
      <c r="E861" s="79"/>
    </row>
    <row ht="12.75" customHeight="1" r="862" spans="3:5" x14ac:dyDescent="0.25">
      <c r="C862" s="78"/>
      <c r="E862" s="79"/>
    </row>
    <row ht="12.75" customHeight="1" r="863" spans="3:5" x14ac:dyDescent="0.25">
      <c r="C863" s="78"/>
      <c r="E863" s="79"/>
    </row>
    <row ht="12.75" customHeight="1" r="864" spans="3:5" x14ac:dyDescent="0.25">
      <c r="C864" s="78"/>
      <c r="E864" s="79"/>
    </row>
    <row ht="12.75" customHeight="1" r="865" spans="3:5" x14ac:dyDescent="0.25">
      <c r="C865" s="78"/>
      <c r="E865" s="79"/>
    </row>
    <row ht="12.75" customHeight="1" r="866" spans="3:5" x14ac:dyDescent="0.25">
      <c r="C866" s="78"/>
      <c r="E866" s="79"/>
    </row>
    <row ht="12.75" customHeight="1" r="867" spans="3:5" x14ac:dyDescent="0.25">
      <c r="C867" s="78"/>
      <c r="E867" s="79"/>
    </row>
    <row ht="12.75" customHeight="1" r="868" spans="3:5" x14ac:dyDescent="0.25">
      <c r="C868" s="78"/>
      <c r="E868" s="79"/>
    </row>
    <row ht="12.75" customHeight="1" r="869" spans="3:5" x14ac:dyDescent="0.25">
      <c r="C869" s="78"/>
      <c r="E869" s="79"/>
    </row>
    <row ht="12.75" customHeight="1" r="870" spans="3:5" x14ac:dyDescent="0.25">
      <c r="C870" s="78"/>
      <c r="E870" s="79"/>
    </row>
    <row ht="12.75" customHeight="1" r="871" spans="3:5" x14ac:dyDescent="0.25">
      <c r="C871" s="78"/>
      <c r="E871" s="79"/>
    </row>
    <row ht="12.75" customHeight="1" r="872" spans="3:5" x14ac:dyDescent="0.25">
      <c r="C872" s="78"/>
      <c r="E872" s="79"/>
    </row>
    <row ht="12.75" customHeight="1" r="873" spans="3:5" x14ac:dyDescent="0.25">
      <c r="C873" s="78"/>
      <c r="E873" s="79"/>
    </row>
    <row ht="12.75" customHeight="1" r="874" spans="3:5" x14ac:dyDescent="0.25">
      <c r="C874" s="78"/>
      <c r="E874" s="79"/>
    </row>
    <row ht="12.75" customHeight="1" r="875" spans="3:5" x14ac:dyDescent="0.25">
      <c r="C875" s="78"/>
      <c r="E875" s="79"/>
    </row>
    <row ht="12.75" customHeight="1" r="876" spans="3:5" x14ac:dyDescent="0.25">
      <c r="C876" s="78"/>
      <c r="E876" s="79"/>
    </row>
    <row ht="12.75" customHeight="1" r="877" spans="3:5" x14ac:dyDescent="0.25">
      <c r="C877" s="78"/>
      <c r="E877" s="79"/>
    </row>
    <row ht="12.75" customHeight="1" r="878" spans="3:5" x14ac:dyDescent="0.25">
      <c r="C878" s="78"/>
      <c r="E878" s="79"/>
    </row>
    <row ht="12.75" customHeight="1" r="879" spans="3:5" x14ac:dyDescent="0.25">
      <c r="C879" s="78"/>
      <c r="E879" s="79"/>
    </row>
    <row ht="12.75" customHeight="1" r="880" spans="3:5" x14ac:dyDescent="0.25">
      <c r="C880" s="78"/>
      <c r="E880" s="79"/>
    </row>
    <row ht="12.75" customHeight="1" r="881" spans="3:5" x14ac:dyDescent="0.25">
      <c r="C881" s="78"/>
      <c r="E881" s="79"/>
    </row>
    <row ht="12.75" customHeight="1" r="882" spans="3:5" x14ac:dyDescent="0.25">
      <c r="C882" s="78"/>
      <c r="E882" s="79"/>
    </row>
    <row ht="12.75" customHeight="1" r="883" spans="3:5" x14ac:dyDescent="0.25">
      <c r="C883" s="78"/>
      <c r="E883" s="79"/>
    </row>
    <row ht="12.75" customHeight="1" r="884" spans="3:5" x14ac:dyDescent="0.25">
      <c r="C884" s="78"/>
      <c r="E884" s="79"/>
    </row>
    <row ht="12.75" customHeight="1" r="885" spans="3:5" x14ac:dyDescent="0.25">
      <c r="C885" s="78"/>
      <c r="E885" s="79"/>
    </row>
    <row ht="12.75" customHeight="1" r="886" spans="3:5" x14ac:dyDescent="0.25">
      <c r="C886" s="78"/>
      <c r="E886" s="79"/>
    </row>
    <row ht="12.75" customHeight="1" r="887" spans="3:5" x14ac:dyDescent="0.25">
      <c r="C887" s="78"/>
      <c r="E887" s="79"/>
    </row>
    <row ht="12.75" customHeight="1" r="888" spans="3:5" x14ac:dyDescent="0.25">
      <c r="C888" s="78"/>
      <c r="E888" s="79"/>
    </row>
    <row ht="12.75" customHeight="1" r="889" spans="3:5" x14ac:dyDescent="0.25">
      <c r="C889" s="78"/>
      <c r="E889" s="79"/>
    </row>
    <row ht="12.75" customHeight="1" r="890" spans="3:5" x14ac:dyDescent="0.25">
      <c r="C890" s="78"/>
      <c r="E890" s="79"/>
    </row>
    <row ht="12.75" customHeight="1" r="891" spans="3:5" x14ac:dyDescent="0.25">
      <c r="C891" s="78"/>
      <c r="E891" s="79"/>
    </row>
    <row ht="12.75" customHeight="1" r="892" spans="3:5" x14ac:dyDescent="0.25">
      <c r="C892" s="78"/>
      <c r="E892" s="79"/>
    </row>
    <row ht="12.75" customHeight="1" r="893" spans="3:5" x14ac:dyDescent="0.25">
      <c r="C893" s="78"/>
      <c r="E893" s="79"/>
    </row>
    <row ht="12.75" customHeight="1" r="894" spans="3:5" x14ac:dyDescent="0.25">
      <c r="C894" s="78"/>
      <c r="E894" s="79"/>
    </row>
    <row ht="12.75" customHeight="1" r="895" spans="3:5" x14ac:dyDescent="0.25">
      <c r="C895" s="78"/>
      <c r="E895" s="79"/>
    </row>
    <row ht="12.75" customHeight="1" r="896" spans="3:5" x14ac:dyDescent="0.25">
      <c r="C896" s="78"/>
      <c r="E896" s="79"/>
    </row>
    <row ht="12.75" customHeight="1" r="897" spans="3:5" x14ac:dyDescent="0.25">
      <c r="C897" s="78"/>
      <c r="E897" s="79"/>
    </row>
    <row ht="12.75" customHeight="1" r="898" spans="3:5" x14ac:dyDescent="0.25">
      <c r="C898" s="78"/>
      <c r="E898" s="79"/>
    </row>
    <row ht="12.75" customHeight="1" r="899" spans="3:5" x14ac:dyDescent="0.25">
      <c r="C899" s="78"/>
      <c r="E899" s="79"/>
    </row>
    <row ht="12.75" customHeight="1" r="900" spans="3:5" x14ac:dyDescent="0.25">
      <c r="C900" s="78"/>
      <c r="E900" s="79"/>
    </row>
    <row ht="12.75" customHeight="1" r="901" spans="3:5" x14ac:dyDescent="0.25">
      <c r="C901" s="78"/>
      <c r="E901" s="79"/>
    </row>
    <row ht="12.75" customHeight="1" r="902" spans="3:5" x14ac:dyDescent="0.25">
      <c r="C902" s="78"/>
      <c r="E902" s="79"/>
    </row>
    <row ht="12.75" customHeight="1" r="903" spans="3:5" x14ac:dyDescent="0.25">
      <c r="C903" s="78"/>
      <c r="E903" s="79"/>
    </row>
    <row ht="12.75" customHeight="1" r="904" spans="3:5" x14ac:dyDescent="0.25">
      <c r="C904" s="78"/>
      <c r="E904" s="79"/>
    </row>
    <row ht="12.75" customHeight="1" r="905" spans="3:5" x14ac:dyDescent="0.25">
      <c r="C905" s="78"/>
      <c r="E905" s="79"/>
    </row>
    <row ht="12.75" customHeight="1" r="906" spans="3:5" x14ac:dyDescent="0.25">
      <c r="C906" s="78"/>
      <c r="E906" s="79"/>
    </row>
    <row ht="12.75" customHeight="1" r="907" spans="3:5" x14ac:dyDescent="0.25">
      <c r="C907" s="78"/>
      <c r="E907" s="79"/>
    </row>
    <row ht="12.75" customHeight="1" r="908" spans="3:5" x14ac:dyDescent="0.25">
      <c r="C908" s="78"/>
      <c r="E908" s="79"/>
    </row>
    <row ht="12.75" customHeight="1" r="909" spans="3:5" x14ac:dyDescent="0.25">
      <c r="C909" s="78"/>
      <c r="E909" s="79"/>
    </row>
    <row ht="12.75" customHeight="1" r="910" spans="3:5" x14ac:dyDescent="0.25">
      <c r="C910" s="78"/>
      <c r="E910" s="79"/>
    </row>
    <row ht="12.75" customHeight="1" r="911" spans="3:5" x14ac:dyDescent="0.25">
      <c r="C911" s="78"/>
      <c r="E911" s="79"/>
    </row>
    <row ht="12.75" customHeight="1" r="912" spans="3:5" x14ac:dyDescent="0.25">
      <c r="C912" s="78"/>
      <c r="E912" s="79"/>
    </row>
    <row ht="12.75" customHeight="1" r="913" spans="3:5" x14ac:dyDescent="0.25">
      <c r="C913" s="78"/>
      <c r="E913" s="79"/>
    </row>
    <row ht="12.75" customHeight="1" r="914" spans="3:5" x14ac:dyDescent="0.25">
      <c r="C914" s="78"/>
      <c r="E914" s="79"/>
    </row>
    <row ht="12.75" customHeight="1" r="915" spans="3:5" x14ac:dyDescent="0.25">
      <c r="C915" s="78"/>
      <c r="E915" s="79"/>
    </row>
    <row ht="12.75" customHeight="1" r="916" spans="3:5" x14ac:dyDescent="0.25">
      <c r="C916" s="78"/>
      <c r="E916" s="79"/>
    </row>
    <row ht="12.75" customHeight="1" r="917" spans="3:5" x14ac:dyDescent="0.25">
      <c r="C917" s="78"/>
      <c r="E917" s="79"/>
    </row>
    <row ht="12.75" customHeight="1" r="918" spans="3:5" x14ac:dyDescent="0.25">
      <c r="C918" s="78"/>
      <c r="E918" s="79"/>
    </row>
    <row ht="12.75" customHeight="1" r="919" spans="3:5" x14ac:dyDescent="0.25">
      <c r="C919" s="78"/>
      <c r="E919" s="79"/>
    </row>
    <row ht="12.75" customHeight="1" r="920" spans="3:5" x14ac:dyDescent="0.25">
      <c r="C920" s="78"/>
      <c r="E920" s="79"/>
    </row>
    <row ht="12.75" customHeight="1" r="921" spans="3:5" x14ac:dyDescent="0.25">
      <c r="C921" s="78"/>
      <c r="E921" s="79"/>
    </row>
    <row ht="12.75" customHeight="1" r="922" spans="3:5" x14ac:dyDescent="0.25">
      <c r="C922" s="78"/>
      <c r="E922" s="79"/>
    </row>
    <row ht="12.75" customHeight="1" r="923" spans="3:5" x14ac:dyDescent="0.25">
      <c r="C923" s="78"/>
      <c r="E923" s="79"/>
    </row>
    <row ht="12.75" customHeight="1" r="924" spans="3:5" x14ac:dyDescent="0.25">
      <c r="C924" s="78"/>
      <c r="E924" s="79"/>
    </row>
    <row ht="12.75" customHeight="1" r="925" spans="3:5" x14ac:dyDescent="0.25">
      <c r="C925" s="78"/>
      <c r="E925" s="79"/>
    </row>
    <row ht="12.75" customHeight="1" r="926" spans="3:5" x14ac:dyDescent="0.25">
      <c r="C926" s="78"/>
      <c r="E926" s="79"/>
    </row>
    <row ht="12.75" customHeight="1" r="927" spans="3:5" x14ac:dyDescent="0.25">
      <c r="C927" s="78"/>
      <c r="E927" s="79"/>
    </row>
    <row ht="12.75" customHeight="1" r="928" spans="3:5" x14ac:dyDescent="0.25">
      <c r="C928" s="78"/>
      <c r="E928" s="79"/>
    </row>
    <row ht="12.75" customHeight="1" r="929" spans="3:5" x14ac:dyDescent="0.25">
      <c r="C929" s="78"/>
      <c r="E929" s="79"/>
    </row>
    <row ht="12.75" customHeight="1" r="930" spans="3:5" x14ac:dyDescent="0.25">
      <c r="C930" s="78"/>
      <c r="E930" s="79"/>
    </row>
    <row ht="12.75" customHeight="1" r="931" spans="3:5" x14ac:dyDescent="0.25">
      <c r="C931" s="78"/>
      <c r="E931" s="79"/>
    </row>
    <row ht="12.75" customHeight="1" r="932" spans="3:5" x14ac:dyDescent="0.25">
      <c r="C932" s="78"/>
      <c r="E932" s="79"/>
    </row>
    <row ht="12.75" customHeight="1" r="933" spans="3:5" x14ac:dyDescent="0.25">
      <c r="C933" s="78"/>
      <c r="E933" s="79"/>
    </row>
    <row ht="12.75" customHeight="1" r="934" spans="3:5" x14ac:dyDescent="0.25">
      <c r="C934" s="78"/>
      <c r="E934" s="79"/>
    </row>
    <row ht="12.75" customHeight="1" r="935" spans="3:5" x14ac:dyDescent="0.25">
      <c r="C935" s="78"/>
      <c r="E935" s="79"/>
    </row>
    <row ht="12.75" customHeight="1" r="936" spans="3:5" x14ac:dyDescent="0.25">
      <c r="C936" s="78"/>
      <c r="E936" s="79"/>
    </row>
    <row ht="12.75" customHeight="1" r="937" spans="3:5" x14ac:dyDescent="0.25">
      <c r="C937" s="78"/>
      <c r="E937" s="79"/>
    </row>
    <row ht="12.75" customHeight="1" r="938" spans="3:5" x14ac:dyDescent="0.25">
      <c r="C938" s="78"/>
      <c r="E938" s="79"/>
    </row>
    <row ht="12.75" customHeight="1" r="939" spans="3:5" x14ac:dyDescent="0.25">
      <c r="C939" s="78"/>
      <c r="E939" s="79"/>
    </row>
    <row ht="12.75" customHeight="1" r="940" spans="3:5" x14ac:dyDescent="0.25">
      <c r="C940" s="78"/>
      <c r="E940" s="79"/>
    </row>
    <row ht="12.75" customHeight="1" r="941" spans="3:5" x14ac:dyDescent="0.25">
      <c r="C941" s="78"/>
      <c r="E941" s="79"/>
    </row>
    <row ht="12.75" customHeight="1" r="942" spans="3:5" x14ac:dyDescent="0.25">
      <c r="C942" s="78"/>
      <c r="E942" s="79"/>
    </row>
    <row ht="12.75" customHeight="1" r="943" spans="3:5" x14ac:dyDescent="0.25">
      <c r="C943" s="78"/>
      <c r="E943" s="79"/>
    </row>
    <row ht="12.75" customHeight="1" r="944" spans="3:5" x14ac:dyDescent="0.25">
      <c r="C944" s="78"/>
      <c r="E944" s="79"/>
    </row>
    <row ht="12.75" customHeight="1" r="945" spans="3:5" x14ac:dyDescent="0.25">
      <c r="C945" s="78"/>
      <c r="E945" s="79"/>
    </row>
    <row ht="12.75" customHeight="1" r="946" spans="3:5" x14ac:dyDescent="0.25">
      <c r="C946" s="78"/>
      <c r="E946" s="79"/>
    </row>
    <row ht="12.75" customHeight="1" r="947" spans="3:5" x14ac:dyDescent="0.25">
      <c r="C947" s="78"/>
      <c r="E947" s="79"/>
    </row>
    <row ht="12.75" customHeight="1" r="948" spans="3:5" x14ac:dyDescent="0.25">
      <c r="C948" s="78"/>
      <c r="E948" s="79"/>
    </row>
    <row ht="12.75" customHeight="1" r="949" spans="3:5" x14ac:dyDescent="0.25">
      <c r="C949" s="78"/>
      <c r="E949" s="79"/>
    </row>
    <row ht="12.75" customHeight="1" r="950" spans="3:5" x14ac:dyDescent="0.25">
      <c r="C950" s="78"/>
      <c r="E950" s="79"/>
    </row>
    <row ht="12.75" customHeight="1" r="951" spans="3:5" x14ac:dyDescent="0.25">
      <c r="C951" s="78"/>
      <c r="E951" s="79"/>
    </row>
    <row ht="12.75" customHeight="1" r="952" spans="3:5" x14ac:dyDescent="0.25">
      <c r="C952" s="78"/>
      <c r="E952" s="79"/>
    </row>
    <row ht="12.75" customHeight="1" r="953" spans="3:5" x14ac:dyDescent="0.25">
      <c r="C953" s="78"/>
      <c r="E953" s="79"/>
    </row>
    <row ht="12.75" customHeight="1" r="954" spans="3:5" x14ac:dyDescent="0.25">
      <c r="C954" s="78"/>
      <c r="E954" s="79"/>
    </row>
    <row ht="12.75" customHeight="1" r="955" spans="3:5" x14ac:dyDescent="0.25">
      <c r="C955" s="78"/>
      <c r="E955" s="79"/>
    </row>
    <row ht="12.75" customHeight="1" r="956" spans="3:5" x14ac:dyDescent="0.25">
      <c r="C956" s="78"/>
      <c r="E956" s="79"/>
    </row>
    <row ht="12.75" customHeight="1" r="957" spans="3:5" x14ac:dyDescent="0.25">
      <c r="C957" s="78"/>
      <c r="E957" s="79"/>
    </row>
    <row ht="12.75" customHeight="1" r="958" spans="3:5" x14ac:dyDescent="0.25">
      <c r="C958" s="78"/>
      <c r="E958" s="79"/>
    </row>
    <row ht="12.75" customHeight="1" r="959" spans="3:5" x14ac:dyDescent="0.25">
      <c r="C959" s="78"/>
      <c r="E959" s="79"/>
    </row>
    <row ht="12.75" customHeight="1" r="960" spans="3:5" x14ac:dyDescent="0.25">
      <c r="C960" s="78"/>
      <c r="E960" s="79"/>
    </row>
    <row ht="12.75" customHeight="1" r="961" spans="3:5" x14ac:dyDescent="0.25">
      <c r="C961" s="78"/>
      <c r="E961" s="79"/>
    </row>
    <row ht="12.75" customHeight="1" r="962" spans="3:5" x14ac:dyDescent="0.25">
      <c r="C962" s="78"/>
      <c r="E962" s="79"/>
    </row>
    <row ht="12.75" customHeight="1" r="963" spans="3:5" x14ac:dyDescent="0.25">
      <c r="C963" s="78"/>
      <c r="E963" s="79"/>
    </row>
    <row ht="12.75" customHeight="1" r="964" spans="3:5" x14ac:dyDescent="0.25">
      <c r="C964" s="78"/>
      <c r="E964" s="79"/>
    </row>
    <row ht="12.75" customHeight="1" r="965" spans="3:5" x14ac:dyDescent="0.25">
      <c r="C965" s="78"/>
      <c r="E965" s="79"/>
    </row>
    <row ht="12.75" customHeight="1" r="966" spans="3:5" x14ac:dyDescent="0.25">
      <c r="C966" s="78"/>
      <c r="E966" s="79"/>
    </row>
    <row ht="12.75" customHeight="1" r="967" spans="3:5" x14ac:dyDescent="0.25">
      <c r="C967" s="78"/>
      <c r="E967" s="79"/>
    </row>
    <row ht="12.75" customHeight="1" r="968" spans="3:5" x14ac:dyDescent="0.25">
      <c r="C968" s="78"/>
      <c r="E968" s="79"/>
    </row>
    <row ht="12.75" customHeight="1" r="969" spans="3:5" x14ac:dyDescent="0.25">
      <c r="C969" s="78"/>
      <c r="E969" s="79"/>
    </row>
    <row ht="12.75" customHeight="1" r="970" spans="3:5" x14ac:dyDescent="0.25">
      <c r="C970" s="78"/>
      <c r="E970" s="79"/>
    </row>
    <row ht="12.75" customHeight="1" r="971" spans="3:5" x14ac:dyDescent="0.25">
      <c r="C971" s="78"/>
      <c r="E971" s="79"/>
    </row>
    <row ht="12.75" customHeight="1" r="972" spans="3:5" x14ac:dyDescent="0.25">
      <c r="C972" s="78"/>
      <c r="E972" s="79"/>
    </row>
    <row ht="12.75" customHeight="1" r="973" spans="3:5" x14ac:dyDescent="0.25">
      <c r="C973" s="78"/>
      <c r="E973" s="79"/>
    </row>
    <row ht="12.75" customHeight="1" r="974" spans="3:5" x14ac:dyDescent="0.25">
      <c r="C974" s="78"/>
      <c r="E974" s="79"/>
    </row>
    <row ht="12.75" customHeight="1" r="975" spans="3:5" x14ac:dyDescent="0.25">
      <c r="C975" s="78"/>
      <c r="E975" s="79"/>
    </row>
    <row ht="12.75" customHeight="1" r="976" spans="3:5" x14ac:dyDescent="0.25">
      <c r="C976" s="78"/>
      <c r="E976" s="79"/>
    </row>
    <row ht="12.75" customHeight="1" r="977" spans="3:5" x14ac:dyDescent="0.25">
      <c r="C977" s="78"/>
      <c r="E977" s="79"/>
    </row>
    <row ht="12.75" customHeight="1" r="978" spans="3:5" x14ac:dyDescent="0.25">
      <c r="C978" s="78"/>
      <c r="E978" s="79"/>
    </row>
    <row ht="12.75" customHeight="1" r="979" spans="3:5" x14ac:dyDescent="0.25">
      <c r="C979" s="78"/>
      <c r="E979" s="79"/>
    </row>
    <row ht="12.75" customHeight="1" r="980" spans="3:5" x14ac:dyDescent="0.25">
      <c r="C980" s="78"/>
      <c r="E980" s="79"/>
    </row>
    <row ht="12.75" customHeight="1" r="981" spans="3:5" x14ac:dyDescent="0.25">
      <c r="C981" s="78"/>
      <c r="E981" s="79"/>
    </row>
    <row ht="12.75" customHeight="1" r="982" spans="3:5" x14ac:dyDescent="0.25">
      <c r="C982" s="78"/>
      <c r="E982" s="79"/>
    </row>
    <row ht="12.75" customHeight="1" r="983" spans="3:5" x14ac:dyDescent="0.25">
      <c r="C983" s="78"/>
      <c r="E983" s="79"/>
    </row>
    <row ht="12.75" customHeight="1" r="984" spans="3:5" x14ac:dyDescent="0.25">
      <c r="C984" s="78"/>
      <c r="E984" s="79"/>
    </row>
    <row ht="12.75" customHeight="1" r="985" spans="3:5" x14ac:dyDescent="0.25">
      <c r="C985" s="78"/>
      <c r="E985" s="79"/>
    </row>
    <row ht="12.75" customHeight="1" r="986" spans="3:5" x14ac:dyDescent="0.25">
      <c r="C986" s="78"/>
      <c r="E986" s="79"/>
    </row>
    <row ht="12.75" customHeight="1" r="987" spans="3:5" x14ac:dyDescent="0.25">
      <c r="C987" s="78"/>
      <c r="E987" s="79"/>
    </row>
    <row ht="12.75" customHeight="1" r="988" spans="3:5" x14ac:dyDescent="0.25">
      <c r="C988" s="78"/>
      <c r="E988" s="79"/>
    </row>
    <row ht="12.75" customHeight="1" r="989" spans="3:5" x14ac:dyDescent="0.25">
      <c r="C989" s="78"/>
      <c r="E989" s="79"/>
    </row>
    <row ht="12.75" customHeight="1" r="990" spans="3:5" x14ac:dyDescent="0.25">
      <c r="C990" s="78"/>
      <c r="E990" s="79"/>
    </row>
    <row ht="12.75" customHeight="1" r="991" spans="3:5" x14ac:dyDescent="0.25">
      <c r="C991" s="78"/>
      <c r="E991" s="79"/>
    </row>
    <row ht="12.75" customHeight="1" r="992" spans="3:5" x14ac:dyDescent="0.25">
      <c r="C992" s="78"/>
      <c r="E992" s="79"/>
    </row>
    <row ht="12.75" customHeight="1" r="993" spans="3:5" x14ac:dyDescent="0.25">
      <c r="C993" s="78"/>
      <c r="E993" s="79"/>
    </row>
    <row ht="12.75" customHeight="1" r="994" spans="3:5" x14ac:dyDescent="0.25">
      <c r="C994" s="78"/>
      <c r="E994" s="79"/>
    </row>
    <row ht="12.75" customHeight="1" r="995" spans="3:5" x14ac:dyDescent="0.25">
      <c r="C995" s="78"/>
      <c r="E995" s="79"/>
    </row>
    <row ht="12.75" customHeight="1" r="996" spans="3:5" x14ac:dyDescent="0.25">
      <c r="C996" s="78"/>
      <c r="E996" s="79"/>
    </row>
    <row ht="12.75" customHeight="1" r="997" spans="3:5" x14ac:dyDescent="0.25">
      <c r="C997" s="78"/>
      <c r="E997" s="79"/>
    </row>
    <row ht="12.75" customHeight="1" r="998" spans="3:5" x14ac:dyDescent="0.25">
      <c r="C998" s="78"/>
      <c r="E998" s="79"/>
    </row>
    <row ht="12.75" customHeight="1" r="999" spans="3:5" x14ac:dyDescent="0.25">
      <c r="C999" s="78"/>
      <c r="E999" s="79"/>
    </row>
    <row ht="12.75" customHeight="1" r="1000" spans="3:5" x14ac:dyDescent="0.25">
      <c r="C1000" s="78"/>
      <c r="E1000" s="79"/>
    </row>
    <row ht="12.75" customHeight="1" r="1001" spans="3:5" x14ac:dyDescent="0.25">
      <c r="C1001" s="78"/>
      <c r="E1001" s="79"/>
    </row>
    <row ht="12.75" customHeight="1" r="1002" spans="3:5" x14ac:dyDescent="0.25">
      <c r="C1002" s="78"/>
      <c r="E1002" s="79"/>
    </row>
    <row ht="12.75" customHeight="1" r="1003" spans="3:5" x14ac:dyDescent="0.25">
      <c r="C1003" s="78"/>
      <c r="E1003" s="79"/>
    </row>
    <row ht="12.75" customHeight="1" r="1004" spans="3:5" x14ac:dyDescent="0.25">
      <c r="C1004" s="78"/>
      <c r="E1004" s="79"/>
    </row>
    <row ht="12.75" customHeight="1" r="1005" spans="3:5" x14ac:dyDescent="0.25">
      <c r="C1005" s="78"/>
      <c r="E1005" s="79"/>
    </row>
    <row ht="12.75" customHeight="1" r="1006" spans="3:5" x14ac:dyDescent="0.25">
      <c r="C1006" s="78"/>
      <c r="E1006" s="79"/>
    </row>
    <row ht="12.75" customHeight="1" r="1007" spans="3:5" x14ac:dyDescent="0.25">
      <c r="C1007" s="78"/>
      <c r="E1007" s="79"/>
    </row>
    <row ht="12.75" customHeight="1" r="1008" spans="3:5" x14ac:dyDescent="0.25">
      <c r="C1008" s="78"/>
      <c r="E1008" s="79"/>
    </row>
    <row ht="12.75" customHeight="1" r="1009" spans="3:5" x14ac:dyDescent="0.25">
      <c r="C1009" s="78"/>
      <c r="E1009" s="79"/>
    </row>
    <row ht="12.75" customHeight="1" r="1010" spans="3:5" x14ac:dyDescent="0.25">
      <c r="C1010" s="78"/>
      <c r="E1010" s="79"/>
    </row>
    <row ht="12.75" customHeight="1" r="1011" spans="3:5" x14ac:dyDescent="0.25">
      <c r="C1011" s="78"/>
      <c r="E1011" s="79"/>
    </row>
    <row ht="12.75" customHeight="1" r="1012" spans="3:5" x14ac:dyDescent="0.25">
      <c r="C1012" s="78"/>
      <c r="E1012" s="79"/>
    </row>
    <row ht="12.75" customHeight="1" r="1013" spans="3:5" x14ac:dyDescent="0.25">
      <c r="C1013" s="78"/>
      <c r="E1013" s="79"/>
    </row>
    <row ht="12.75" customHeight="1" r="1014" spans="3:5" x14ac:dyDescent="0.25">
      <c r="C1014" s="78"/>
      <c r="E1014" s="79"/>
    </row>
    <row ht="12.75" customHeight="1" r="1015" spans="3:5" x14ac:dyDescent="0.25">
      <c r="C1015" s="78"/>
      <c r="E1015" s="79"/>
    </row>
    <row ht="12.75" customHeight="1" r="1016" spans="3:5" x14ac:dyDescent="0.25">
      <c r="C1016" s="78"/>
      <c r="E1016" s="79"/>
    </row>
    <row ht="12.75" customHeight="1" r="1017" spans="3:5" x14ac:dyDescent="0.25">
      <c r="C1017" s="78"/>
      <c r="E1017" s="79"/>
    </row>
    <row ht="12.75" customHeight="1" r="1018" spans="3:5" x14ac:dyDescent="0.25">
      <c r="C1018" s="78"/>
      <c r="E1018" s="79"/>
    </row>
    <row ht="12.75" customHeight="1" r="1019" spans="3:5" x14ac:dyDescent="0.25">
      <c r="C1019" s="78"/>
      <c r="E1019" s="79"/>
    </row>
    <row ht="12.75" customHeight="1" r="1020" spans="3:5" x14ac:dyDescent="0.25">
      <c r="C1020" s="78"/>
      <c r="E1020" s="79"/>
    </row>
    <row ht="12.75" customHeight="1" r="1021" spans="3:5" x14ac:dyDescent="0.25">
      <c r="C1021" s="78"/>
      <c r="E1021" s="79"/>
    </row>
    <row ht="12.75" customHeight="1" r="1022" spans="3:5" x14ac:dyDescent="0.25">
      <c r="C1022" s="78"/>
      <c r="E1022" s="79"/>
    </row>
    <row ht="12.75" customHeight="1" r="1023" spans="3:5" x14ac:dyDescent="0.25">
      <c r="C1023" s="78"/>
      <c r="E1023" s="79"/>
    </row>
    <row ht="12.75" customHeight="1" r="1024" spans="3:5" x14ac:dyDescent="0.25">
      <c r="C1024" s="78"/>
      <c r="E1024" s="79"/>
    </row>
    <row ht="12.75" customHeight="1" r="1025" spans="3:5" x14ac:dyDescent="0.25">
      <c r="C1025" s="78"/>
      <c r="E1025" s="79"/>
    </row>
  </sheetData>
  <mergeCells count="37">
    <mergeCell ref="A2:F2"/>
    <mergeCell ref="A3:F3"/>
    <mergeCell ref="D5:E5"/>
    <mergeCell ref="D6:E6"/>
    <mergeCell ref="A8:F8"/>
    <mergeCell ref="F10:F12"/>
    <mergeCell ref="F14:F16"/>
    <mergeCell ref="F18:F20"/>
    <mergeCell ref="A22:F22"/>
    <mergeCell ref="A23:E23"/>
    <mergeCell ref="B24:E24"/>
    <mergeCell ref="C27:E27"/>
    <mergeCell ref="C31:E31"/>
    <mergeCell ref="C34:E34"/>
    <mergeCell ref="F37:F40"/>
    <mergeCell ref="C41:E41"/>
    <mergeCell ref="F44:F50"/>
    <mergeCell ref="B51:E51"/>
    <mergeCell ref="F52:F53"/>
    <mergeCell ref="A54:E54"/>
    <mergeCell ref="A55:A68"/>
    <mergeCell ref="F55:F68"/>
    <mergeCell ref="A69:E69"/>
    <mergeCell ref="F70:F75"/>
    <mergeCell ref="A71:A75"/>
    <mergeCell ref="A76:E76"/>
    <mergeCell ref="A77:A78"/>
    <mergeCell ref="A79:A80"/>
    <mergeCell ref="B79:D79"/>
    <mergeCell ref="A81:A87"/>
    <mergeCell ref="A97:C97"/>
    <mergeCell ref="A98:C103"/>
    <mergeCell ref="A91:F91"/>
    <mergeCell ref="A92:F92"/>
    <mergeCell ref="A93:F93"/>
    <mergeCell ref="A94:F94"/>
    <mergeCell ref="A95:F95"/>
  </mergeCells>
  <pageMargins left="0.70866141732283472" right="0.74803149606299213" top="0.74803149606299213" bottom="0.94488188976377963" header="0.51181102362204722" footer="0.51181102362204722"/>
  <pageSetup paperSize="9" scale="68" fitToHeight="0" orientation="portrait" horizontalDpi="300" verticalDpi="300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sheetViews>
    <sheetView topLeftCell="B92" zoomScale="86" workbookViewId="0" zoomScaleNormal="86">
      <selection pane="topLeft" activeCell="B10" sqref="B10:F10"/>
    </sheetView>
  </sheetViews>
  <sheetFormatPr baseColWidth="8" defaultColWidth="14.5703125" defaultRowHeight="18"/>
  <cols>
    <col min="1" max="1" width="9.7109375" style="64" customWidth="1"/>
    <col min="2" max="2" width="52.85546875" style="63" customWidth="1"/>
    <col min="3" max="3" width="13.7109375" style="7" customWidth="1"/>
    <col min="4" max="4" width="14.7109375" style="7" customWidth="1"/>
    <col min="5" max="5" width="17.5703125" style="7" customWidth="1"/>
    <col min="6" max="6" width="91.140625" style="63" customWidth="1"/>
  </cols>
  <sheetData>
    <row ht="12.75" customHeight="1" r="1" spans="1:6" x14ac:dyDescent="0.2">
      <c r="B1" s="5"/>
      <c r="C1" s="6"/>
      <c r="E1" s="8"/>
      <c r="F1" s="5"/>
    </row>
    <row ht="17.45" customHeight="1" r="2" spans="1:6" x14ac:dyDescent="0.2">
      <c r="A2" s="182" t="s">
        <v>132</v>
      </c>
      <c r="B2" s="182"/>
      <c r="C2" s="182"/>
      <c r="D2" s="182"/>
      <c r="E2" s="182"/>
      <c r="F2" s="182"/>
    </row>
    <row ht="21.75" customHeight="1" r="3" spans="1:6" x14ac:dyDescent="0.2">
      <c r="A3" s="182" t="s">
        <v>133</v>
      </c>
      <c r="B3" s="182"/>
      <c r="C3" s="182"/>
      <c r="D3" s="182"/>
      <c r="E3" s="182"/>
      <c r="F3" s="182"/>
    </row>
    <row ht="12.75" customHeight="1" r="4" spans="1:6" s="3" customFormat="1" x14ac:dyDescent="0.2">
      <c r="A4" s="65"/>
      <c r="B4" s="179" t="s">
        <v>134</v>
      </c>
      <c r="C4" s="179"/>
      <c r="D4" s="179"/>
      <c r="E4" s="179"/>
      <c r="F4" s="179"/>
    </row>
    <row ht="18.75" customHeight="1" r="5" spans="1:6" s="3" customFormat="1" x14ac:dyDescent="0.2">
      <c r="A5" s="65"/>
      <c r="B5" s="181" t="s">
        <v>135</v>
      </c>
      <c r="C5" s="181"/>
      <c r="D5" s="181"/>
      <c r="E5" s="181"/>
      <c r="F5" s="181"/>
    </row>
    <row ht="18.75" customHeight="1" r="6" spans="1:6" s="3" customFormat="1" x14ac:dyDescent="0.2">
      <c r="A6" s="65"/>
      <c r="B6" s="183" t="s">
        <v>136</v>
      </c>
      <c r="C6" s="183"/>
      <c r="D6" s="183"/>
      <c r="E6" s="183"/>
      <c r="F6" s="183"/>
    </row>
    <row ht="7.5" customHeight="1" r="7" spans="1:6" s="3" customFormat="1" x14ac:dyDescent="0.2">
      <c r="A7" s="65"/>
      <c r="B7" s="179"/>
      <c r="C7" s="179"/>
      <c r="D7" s="179"/>
      <c r="E7" s="179"/>
      <c r="F7" s="179"/>
    </row>
    <row ht="12.75" customHeight="1" r="8" spans="1:6" s="3" customFormat="1" x14ac:dyDescent="0.2">
      <c r="A8" s="65"/>
      <c r="B8" s="181" t="s">
        <v>137</v>
      </c>
      <c r="C8" s="181"/>
      <c r="D8" s="181"/>
      <c r="E8" s="181"/>
      <c r="F8" s="181"/>
    </row>
    <row ht="24" customHeight="1" r="9" spans="1:6" s="3" customFormat="1" x14ac:dyDescent="0.2">
      <c r="A9" s="65"/>
      <c r="B9" s="179" t="s">
        <v>138</v>
      </c>
      <c r="C9" s="179"/>
      <c r="D9" s="179"/>
      <c r="E9" s="179"/>
      <c r="F9" s="179"/>
    </row>
    <row ht="15" customHeight="1" r="10" spans="1:6" s="3" customFormat="1" x14ac:dyDescent="0.2">
      <c r="A10" s="65"/>
      <c r="B10" s="179"/>
      <c r="C10" s="179"/>
      <c r="D10" s="179"/>
      <c r="E10" s="179"/>
      <c r="F10" s="179"/>
    </row>
    <row ht="17.25" customHeight="1" r="11" spans="1:6" s="3" customFormat="1" x14ac:dyDescent="0.2">
      <c r="A11" s="65"/>
      <c r="B11" s="179" t="s">
        <v>139</v>
      </c>
      <c r="C11" s="179"/>
      <c r="D11" s="179"/>
      <c r="E11" s="179"/>
      <c r="F11" s="179"/>
    </row>
    <row ht="33" customHeight="1" r="12" spans="1:6" s="3" customFormat="1" x14ac:dyDescent="0.2">
      <c r="A12" s="65"/>
      <c r="B12" s="179" t="s">
        <v>140</v>
      </c>
      <c r="C12" s="179"/>
      <c r="D12" s="179"/>
      <c r="E12" s="179"/>
      <c r="F12" s="179"/>
    </row>
    <row ht="26.25" customHeight="1" r="13" spans="1:6" s="3" customFormat="1" x14ac:dyDescent="0.2">
      <c r="A13" s="65"/>
      <c r="B13" s="179" t="s">
        <v>141</v>
      </c>
      <c r="C13" s="179"/>
      <c r="D13" s="179"/>
      <c r="E13" s="179"/>
      <c r="F13" s="179"/>
    </row>
    <row ht="21.75" customHeight="1" r="14" spans="1:6" s="3" customFormat="1" x14ac:dyDescent="0.2">
      <c r="A14" s="65"/>
      <c r="B14" s="179" t="s">
        <v>142</v>
      </c>
      <c r="C14" s="179"/>
      <c r="D14" s="179"/>
      <c r="E14" s="179"/>
      <c r="F14" s="179"/>
    </row>
    <row ht="15" customHeight="1" r="15" spans="1:6" s="3" customFormat="1" x14ac:dyDescent="0.2">
      <c r="A15" s="65"/>
      <c r="B15" s="179"/>
      <c r="C15" s="179"/>
      <c r="D15" s="179"/>
      <c r="E15" s="179"/>
      <c r="F15" s="179"/>
    </row>
    <row ht="19.5" customHeight="1" r="16" spans="1:6" s="3" customFormat="1" x14ac:dyDescent="0.2">
      <c r="A16" s="65"/>
      <c r="B16" s="179" t="s">
        <v>143</v>
      </c>
      <c r="C16" s="179"/>
      <c r="D16" s="179"/>
      <c r="E16" s="179"/>
      <c r="F16" s="179"/>
    </row>
    <row ht="23.25" customHeight="1" r="17" spans="1:6" s="3" customFormat="1" x14ac:dyDescent="0.2">
      <c r="A17" s="65"/>
      <c r="B17" s="179" t="s">
        <v>144</v>
      </c>
      <c r="C17" s="179"/>
      <c r="D17" s="179"/>
      <c r="E17" s="179"/>
      <c r="F17" s="179"/>
    </row>
    <row ht="14.85" customHeight="1" r="18" spans="1:6" s="3" customFormat="1" x14ac:dyDescent="0.2">
      <c r="A18" s="65"/>
      <c r="B18" s="179" t="s">
        <v>145</v>
      </c>
      <c r="C18" s="179"/>
      <c r="D18" s="179"/>
      <c r="E18" s="179"/>
      <c r="F18" s="179"/>
    </row>
    <row ht="12.75" customHeight="1" r="19" spans="1:6" x14ac:dyDescent="0.2">
      <c r="A19" s="65"/>
      <c r="B19" s="9"/>
      <c r="C19" s="10"/>
      <c r="D19" s="11"/>
      <c r="E19" s="10"/>
      <c r="F19" s="12"/>
    </row>
    <row ht="14.25" customHeight="1" r="20" spans="1:6" x14ac:dyDescent="0.2">
      <c r="A20" s="65"/>
      <c r="B20" s="13" t="s">
        <v>2</v>
      </c>
      <c r="C20" s="14">
        <f>' СМЕТА 2022 (2023) гг'!F5</f>
        <v>267045</v>
      </c>
    </row>
    <row ht="12.75" customHeight="1" r="21" spans="1:6" x14ac:dyDescent="0.2">
      <c r="A21" s="66"/>
      <c r="B21" s="15" t="s">
        <v>3</v>
      </c>
      <c r="C21" s="16">
        <f>' СМЕТА 2022 (2023) гг'!F6</f>
        <v>620</v>
      </c>
      <c r="D21" s="17"/>
      <c r="E21" s="8"/>
      <c r="F21" s="5"/>
    </row>
    <row ht="24" customHeight="1" r="22" spans="1:6" x14ac:dyDescent="0.2">
      <c r="A22" s="180" t="s">
        <v>4</v>
      </c>
      <c r="B22" s="180"/>
      <c r="C22" s="180"/>
      <c r="D22" s="180"/>
      <c r="E22" s="180"/>
      <c r="F22" s="180"/>
    </row>
    <row ht="36.75" customHeight="1" r="23" spans="1:6" x14ac:dyDescent="0.2">
      <c r="A23" s="67">
        <v>1</v>
      </c>
      <c r="B23" s="18" t="s">
        <v>146</v>
      </c>
      <c r="C23" s="19" t="s">
        <v>147</v>
      </c>
      <c r="D23" s="20" t="s">
        <v>6</v>
      </c>
      <c r="E23" s="21" t="s">
        <v>7</v>
      </c>
      <c r="F23" s="19" t="s">
        <v>148</v>
      </c>
    </row>
    <row ht="35.1" customHeight="1" r="24" spans="1:6" x14ac:dyDescent="0.2">
      <c r="A24" s="68" t="s">
        <v>8</v>
      </c>
      <c r="B24" s="22" t="s">
        <v>9</v>
      </c>
      <c r="C24" s="23">
        <f>' СМЕТА 2022 (2023) гг'!C10</f>
        <v>5.50015165983261</v>
      </c>
      <c r="D24" s="24">
        <v>267045</v>
      </c>
      <c r="E24" s="25">
        <f>C24*D24</f>
        <v>1468788</v>
      </c>
      <c r="F24" s="26" t="s">
        <v>149</v>
      </c>
    </row>
    <row ht="17.1" customHeight="1" r="25" spans="1:6" x14ac:dyDescent="0.2">
      <c r="A25" s="68" t="s">
        <v>10</v>
      </c>
      <c r="B25" s="22" t="s">
        <v>214</v>
      </c>
      <c r="C25" s="25" t="s">
        <v>11</v>
      </c>
      <c r="D25" s="27" t="s">
        <v>11</v>
      </c>
      <c r="E25" s="28">
        <f>' СМЕТА 2022 (2023) гг'!E11</f>
        <v>688482</v>
      </c>
      <c r="F25" s="29" t="s">
        <v>150</v>
      </c>
    </row>
    <row ht="17.1" customHeight="1" r="26" spans="1:6" x14ac:dyDescent="0.2">
      <c r="A26" s="68" t="s">
        <v>12</v>
      </c>
      <c r="B26" s="22" t="s">
        <v>13</v>
      </c>
      <c r="C26" s="25" t="s">
        <v>11</v>
      </c>
      <c r="D26" s="27" t="s">
        <v>11</v>
      </c>
      <c r="E26" s="28">
        <f>' СМЕТА 2022 (2023) гг'!E12</f>
        <v>50000</v>
      </c>
      <c r="F26" s="29" t="s">
        <v>150</v>
      </c>
    </row>
    <row ht="34.5" customHeight="1" r="27" spans="1:6" x14ac:dyDescent="0.2">
      <c r="A27" s="67">
        <v>2</v>
      </c>
      <c r="B27" s="18" t="s">
        <v>14</v>
      </c>
      <c r="C27" s="19" t="s">
        <v>15</v>
      </c>
      <c r="D27" s="20" t="s">
        <v>16</v>
      </c>
      <c r="E27" s="21" t="s">
        <v>7</v>
      </c>
      <c r="F27" s="30"/>
    </row>
    <row ht="17.1" customHeight="1" r="28" spans="1:6" x14ac:dyDescent="0.2">
      <c r="A28" s="68" t="s">
        <v>17</v>
      </c>
      <c r="B28" s="22" t="s">
        <v>18</v>
      </c>
      <c r="C28" s="25">
        <v>5175</v>
      </c>
      <c r="D28" s="31">
        <v>12</v>
      </c>
      <c r="E28" s="25">
        <f>C28*D28</f>
        <v>62100</v>
      </c>
      <c r="F28" s="29" t="s">
        <v>151</v>
      </c>
    </row>
    <row ht="17.1" customHeight="1" r="29" spans="1:6" x14ac:dyDescent="0.2">
      <c r="A29" s="68" t="s">
        <v>19</v>
      </c>
      <c r="B29" s="22" t="s">
        <v>20</v>
      </c>
      <c r="C29" s="25">
        <v>2500</v>
      </c>
      <c r="D29" s="31">
        <v>12</v>
      </c>
      <c r="E29" s="25">
        <f>C29*D29</f>
        <v>30000</v>
      </c>
      <c r="F29" s="26" t="s">
        <v>152</v>
      </c>
    </row>
    <row ht="17.1" customHeight="1" r="30" spans="1:6" x14ac:dyDescent="0.2">
      <c r="A30" s="68" t="s">
        <v>21</v>
      </c>
      <c r="B30" s="22" t="s">
        <v>22</v>
      </c>
      <c r="C30" s="25">
        <v>3000</v>
      </c>
      <c r="D30" s="31">
        <v>12</v>
      </c>
      <c r="E30" s="25">
        <f>C30*D30</f>
        <v>36000</v>
      </c>
      <c r="F30" s="29" t="s">
        <v>153</v>
      </c>
    </row>
    <row ht="24" customHeight="1" r="31" spans="1:6" x14ac:dyDescent="0.2">
      <c r="A31" s="67">
        <v>3</v>
      </c>
      <c r="B31" s="18" t="s">
        <v>23</v>
      </c>
      <c r="C31" s="19" t="s">
        <v>24</v>
      </c>
      <c r="D31" s="20" t="s">
        <v>25</v>
      </c>
      <c r="E31" s="21" t="s">
        <v>7</v>
      </c>
      <c r="F31" s="30"/>
    </row>
    <row ht="17.1" customHeight="1" r="32" spans="1:6" x14ac:dyDescent="0.2">
      <c r="A32" s="68" t="s">
        <v>26</v>
      </c>
      <c r="B32" s="22" t="s">
        <v>27</v>
      </c>
      <c r="C32" s="25">
        <v>1000</v>
      </c>
      <c r="D32" s="31">
        <v>620</v>
      </c>
      <c r="E32" s="25">
        <f>C32*D32</f>
        <v>620000</v>
      </c>
      <c r="F32" s="26" t="s">
        <v>149</v>
      </c>
    </row>
    <row ht="35.65" customHeight="1" r="33" spans="1:6" x14ac:dyDescent="0.2">
      <c r="A33" s="68" t="s">
        <v>28</v>
      </c>
      <c r="B33" s="22" t="s">
        <v>29</v>
      </c>
      <c r="C33" s="25">
        <v>7000</v>
      </c>
      <c r="D33" s="31">
        <v>500</v>
      </c>
      <c r="E33" s="28">
        <f>' СМЕТА 2022 (2023) гг'!E19</f>
        <v>3465635</v>
      </c>
      <c r="F33" s="26" t="s">
        <v>154</v>
      </c>
    </row>
    <row ht="17.1" customHeight="1" r="34" spans="1:6" x14ac:dyDescent="0.2">
      <c r="A34" s="68" t="s">
        <v>30</v>
      </c>
      <c r="B34" s="22" t="s">
        <v>31</v>
      </c>
      <c r="C34" s="25" t="s">
        <v>11</v>
      </c>
      <c r="D34" s="31" t="s">
        <v>11</v>
      </c>
      <c r="E34" s="28">
        <f>' СМЕТА 2022 (2023) гг'!E20</f>
        <v>1334397</v>
      </c>
      <c r="F34" s="29" t="s">
        <v>155</v>
      </c>
    </row>
    <row ht="27" customHeight="1" r="35" spans="1:6" x14ac:dyDescent="0.2">
      <c r="A35" s="180" t="s">
        <v>33</v>
      </c>
      <c r="B35" s="180"/>
      <c r="C35" s="180"/>
      <c r="D35" s="180"/>
      <c r="E35" s="180"/>
      <c r="F35" s="180"/>
    </row>
    <row ht="34.5" customHeight="1" r="36" spans="1:6" x14ac:dyDescent="0.2">
      <c r="A36" s="167" t="s">
        <v>156</v>
      </c>
      <c r="B36" s="167"/>
      <c r="C36" s="167"/>
      <c r="D36" s="167"/>
      <c r="E36" s="167"/>
      <c r="F36" s="167"/>
    </row>
    <row ht="25.5" customHeight="1" r="37" spans="1:6" x14ac:dyDescent="0.2">
      <c r="A37" s="67">
        <v>1</v>
      </c>
      <c r="B37" s="175" t="s">
        <v>35</v>
      </c>
      <c r="C37" s="175"/>
      <c r="D37" s="175"/>
      <c r="E37" s="175"/>
      <c r="F37" s="175"/>
    </row>
    <row ht="33.75" customHeight="1" r="38" spans="1:6" x14ac:dyDescent="0.2">
      <c r="A38" s="69" t="s">
        <v>8</v>
      </c>
      <c r="B38" s="32" t="s">
        <v>157</v>
      </c>
      <c r="C38" s="33" t="s">
        <v>158</v>
      </c>
      <c r="D38" s="34" t="s">
        <v>37</v>
      </c>
      <c r="E38" s="35" t="s">
        <v>7</v>
      </c>
      <c r="F38" s="36"/>
    </row>
    <row ht="63" customHeight="1" r="39" spans="1:6" x14ac:dyDescent="0.2">
      <c r="A39" s="70" t="s">
        <v>38</v>
      </c>
      <c r="B39" s="32" t="s">
        <v>39</v>
      </c>
      <c r="C39" s="28">
        <v>150</v>
      </c>
      <c r="D39" s="14">
        <v>620</v>
      </c>
      <c r="E39" s="37">
        <f>C39*D39</f>
        <v>93000</v>
      </c>
      <c r="F39" s="38" t="s">
        <v>159</v>
      </c>
    </row>
    <row ht="39" customHeight="1" r="40" spans="1:6" x14ac:dyDescent="0.2">
      <c r="A40" s="67" t="s">
        <v>40</v>
      </c>
      <c r="B40" s="39" t="s">
        <v>41</v>
      </c>
      <c r="C40" s="176"/>
      <c r="D40" s="176"/>
      <c r="E40" s="176"/>
      <c r="F40" s="176"/>
    </row>
    <row ht="46.5" customHeight="1" r="41" spans="1:6" x14ac:dyDescent="0.2">
      <c r="A41" s="68" t="s">
        <v>42</v>
      </c>
      <c r="B41" s="22" t="s">
        <v>43</v>
      </c>
      <c r="C41" s="25">
        <v>6000</v>
      </c>
      <c r="D41" s="14">
        <v>2</v>
      </c>
      <c r="E41" s="25">
        <f>C41*D41</f>
        <v>12000</v>
      </c>
      <c r="F41" s="38" t="s">
        <v>160</v>
      </c>
    </row>
    <row ht="44.25" customHeight="1" r="42" spans="1:6" x14ac:dyDescent="0.2">
      <c r="A42" s="68" t="s">
        <v>44</v>
      </c>
      <c r="B42" s="22" t="s">
        <v>45</v>
      </c>
      <c r="C42" s="25" t="s">
        <v>46</v>
      </c>
      <c r="D42" s="31" t="s">
        <v>46</v>
      </c>
      <c r="E42" s="25">
        <v>40000</v>
      </c>
      <c r="F42" s="38" t="s">
        <v>161</v>
      </c>
    </row>
    <row ht="42.75" customHeight="1" r="43" spans="1:6" x14ac:dyDescent="0.2">
      <c r="A43" s="68" t="s">
        <v>47</v>
      </c>
      <c r="B43" s="22" t="s">
        <v>48</v>
      </c>
      <c r="C43" s="28">
        <v>2500</v>
      </c>
      <c r="D43" s="31">
        <v>2</v>
      </c>
      <c r="E43" s="25">
        <v>5000</v>
      </c>
      <c r="F43" s="38" t="s">
        <v>162</v>
      </c>
    </row>
    <row ht="18.75" customHeight="1" r="44" spans="1:6" x14ac:dyDescent="0.2">
      <c r="A44" s="67" t="s">
        <v>49</v>
      </c>
      <c r="B44" s="18" t="s">
        <v>50</v>
      </c>
      <c r="C44" s="176"/>
      <c r="D44" s="176"/>
      <c r="E44" s="176"/>
      <c r="F44" s="176"/>
    </row>
    <row ht="22.5" customHeight="1" r="45" spans="1:6" x14ac:dyDescent="0.2">
      <c r="A45" s="68" t="s">
        <v>51</v>
      </c>
      <c r="B45" s="40" t="s">
        <v>52</v>
      </c>
      <c r="C45" s="28">
        <v>2300</v>
      </c>
      <c r="D45" s="31">
        <v>12</v>
      </c>
      <c r="E45" s="25">
        <f>C45*D45</f>
        <v>27600</v>
      </c>
      <c r="F45" s="38" t="s">
        <v>163</v>
      </c>
    </row>
    <row ht="42.75" customHeight="1" r="46" spans="1:6" x14ac:dyDescent="0.2">
      <c r="A46" s="68" t="s">
        <v>53</v>
      </c>
      <c r="B46" s="22" t="s">
        <v>54</v>
      </c>
      <c r="C46" s="28">
        <v>750</v>
      </c>
      <c r="D46" s="31">
        <v>12</v>
      </c>
      <c r="E46" s="25">
        <f>C46*D46</f>
        <v>9000</v>
      </c>
      <c r="F46" s="38" t="s">
        <v>164</v>
      </c>
    </row>
    <row ht="24" customHeight="1" r="47" spans="1:6" x14ac:dyDescent="0.2">
      <c r="A47" s="67" t="s">
        <v>55</v>
      </c>
      <c r="B47" s="18" t="s">
        <v>56</v>
      </c>
      <c r="C47" s="177"/>
      <c r="D47" s="177"/>
      <c r="E47" s="177"/>
      <c r="F47" s="177"/>
    </row>
    <row ht="87" customHeight="1" r="48" spans="1:6" x14ac:dyDescent="0.2">
      <c r="A48" s="68" t="s">
        <v>57</v>
      </c>
      <c r="B48" s="22" t="s">
        <v>58</v>
      </c>
      <c r="C48" s="28">
        <v>10250</v>
      </c>
      <c r="D48" s="31">
        <v>12</v>
      </c>
      <c r="E48" s="25">
        <f>C48*D48</f>
        <v>123000</v>
      </c>
      <c r="F48" s="38" t="s">
        <v>165</v>
      </c>
    </row>
    <row ht="77.25" customHeight="1" r="49" spans="1:6" x14ac:dyDescent="0.2">
      <c r="A49" s="67" t="s">
        <v>10</v>
      </c>
      <c r="B49" s="18" t="s">
        <v>59</v>
      </c>
      <c r="C49" s="19" t="s">
        <v>60</v>
      </c>
      <c r="D49" s="20" t="s">
        <v>16</v>
      </c>
      <c r="E49" s="21" t="s">
        <v>7</v>
      </c>
      <c r="F49" s="41" t="s">
        <v>166</v>
      </c>
    </row>
    <row ht="296.25" customHeight="1" r="50" spans="1:6" x14ac:dyDescent="0.2">
      <c r="A50" s="68" t="s">
        <v>61</v>
      </c>
      <c r="B50" s="22" t="s">
        <v>62</v>
      </c>
      <c r="C50" s="25">
        <v>35000</v>
      </c>
      <c r="D50" s="16">
        <v>12</v>
      </c>
      <c r="E50" s="25">
        <f>C50*D50</f>
        <v>420000</v>
      </c>
      <c r="F50" s="22" t="s">
        <v>167</v>
      </c>
    </row>
    <row ht="180" customHeight="1" r="51" spans="1:6" x14ac:dyDescent="0.2">
      <c r="A51" s="68" t="s">
        <v>63</v>
      </c>
      <c r="B51" s="22" t="s">
        <v>64</v>
      </c>
      <c r="C51" s="25">
        <v>12500</v>
      </c>
      <c r="D51" s="16">
        <v>12</v>
      </c>
      <c r="E51" s="25">
        <f>C51*D51</f>
        <v>150000</v>
      </c>
      <c r="F51" s="40" t="s">
        <v>168</v>
      </c>
    </row>
    <row ht="132.75" customHeight="1" r="52" spans="1:6" x14ac:dyDescent="0.2">
      <c r="A52" s="71" t="s">
        <v>65</v>
      </c>
      <c r="B52" s="22" t="s">
        <v>66</v>
      </c>
      <c r="C52" s="25">
        <v>11500</v>
      </c>
      <c r="D52" s="16">
        <v>12</v>
      </c>
      <c r="E52" s="25">
        <f>C52*D52</f>
        <v>138000</v>
      </c>
      <c r="F52" s="22" t="s">
        <v>169</v>
      </c>
    </row>
    <row ht="84.75" customHeight="1" r="53" spans="1:6" x14ac:dyDescent="0.2">
      <c r="A53" s="64" t="s">
        <v>67</v>
      </c>
      <c r="B53" s="38" t="s">
        <v>68</v>
      </c>
      <c r="C53" s="28">
        <v>10000</v>
      </c>
      <c r="D53" s="42">
        <v>3</v>
      </c>
      <c r="E53" s="28">
        <f>C53*D53</f>
        <v>30000</v>
      </c>
      <c r="F53" s="22" t="s">
        <v>170</v>
      </c>
    </row>
    <row ht="16.5" customHeight="1" r="54" spans="1:6" x14ac:dyDescent="0.2">
      <c r="A54" s="67" t="s">
        <v>12</v>
      </c>
      <c r="B54" s="43" t="s">
        <v>69</v>
      </c>
      <c r="C54" s="178" t="s">
        <v>171</v>
      </c>
      <c r="D54" s="178"/>
      <c r="E54" s="178"/>
      <c r="F54" s="178"/>
    </row>
    <row ht="69" customHeight="1" r="55" spans="1:6" x14ac:dyDescent="0.2">
      <c r="A55" s="71" t="s">
        <v>70</v>
      </c>
      <c r="B55" s="38" t="s">
        <v>71</v>
      </c>
      <c r="C55" s="14" t="s">
        <v>11</v>
      </c>
      <c r="D55" s="14" t="s">
        <v>11</v>
      </c>
      <c r="E55" s="28">
        <f>' СМЕТА 2022 (2023) гг'!F41</f>
        <v>227268</v>
      </c>
      <c r="F55" s="22" t="s">
        <v>172</v>
      </c>
    </row>
    <row ht="45" r="56" spans="1:6" x14ac:dyDescent="0.2">
      <c r="A56" s="67" t="s">
        <v>72</v>
      </c>
      <c r="B56" s="44" t="s">
        <v>73</v>
      </c>
      <c r="C56" s="61" t="s">
        <v>60</v>
      </c>
      <c r="D56" s="62" t="s">
        <v>37</v>
      </c>
      <c r="E56" s="169"/>
      <c r="F56" s="169"/>
    </row>
    <row ht="61.5" customHeight="1" r="57" spans="1:6" x14ac:dyDescent="0.2">
      <c r="A57" s="71" t="s">
        <v>74</v>
      </c>
      <c r="B57" s="22" t="s">
        <v>75</v>
      </c>
      <c r="C57" s="25">
        <v>7000</v>
      </c>
      <c r="D57" s="14">
        <v>12</v>
      </c>
      <c r="E57" s="25">
        <f>C57*D57</f>
        <v>84000</v>
      </c>
      <c r="F57" s="22" t="s">
        <v>173</v>
      </c>
    </row>
    <row ht="99.75" customHeight="1" r="58" spans="1:6" x14ac:dyDescent="0.2">
      <c r="A58" s="71" t="s">
        <v>76</v>
      </c>
      <c r="B58" s="38" t="s">
        <v>77</v>
      </c>
      <c r="C58" s="25">
        <v>1000</v>
      </c>
      <c r="D58" s="31">
        <v>12</v>
      </c>
      <c r="E58" s="25">
        <f>C58*D58</f>
        <v>12000</v>
      </c>
      <c r="F58" s="38" t="s">
        <v>174</v>
      </c>
    </row>
    <row ht="28.5" customHeight="1" r="59" spans="1:6" x14ac:dyDescent="0.2">
      <c r="A59" s="71" t="s">
        <v>78</v>
      </c>
      <c r="B59" s="22" t="s">
        <v>79</v>
      </c>
      <c r="C59" s="25">
        <v>6420</v>
      </c>
      <c r="D59" s="31">
        <v>1</v>
      </c>
      <c r="E59" s="25">
        <f>C59*D59</f>
        <v>6420</v>
      </c>
      <c r="F59" s="45" t="s">
        <v>215</v>
      </c>
    </row>
    <row ht="80.25" customHeight="1" r="60" spans="1:6" x14ac:dyDescent="0.2">
      <c r="A60" s="71" t="s">
        <v>80</v>
      </c>
      <c r="B60" s="22" t="s">
        <v>81</v>
      </c>
      <c r="C60" s="25">
        <v>1000</v>
      </c>
      <c r="D60" s="31">
        <v>12</v>
      </c>
      <c r="E60" s="25">
        <f>C60*D60</f>
        <v>12000</v>
      </c>
      <c r="F60" s="22" t="s">
        <v>175</v>
      </c>
    </row>
    <row ht="61.5" customHeight="1" r="61" spans="1:6" x14ac:dyDescent="0.2">
      <c r="A61" s="72" t="s">
        <v>82</v>
      </c>
      <c r="B61" s="22" t="s">
        <v>83</v>
      </c>
      <c r="C61" s="25">
        <v>1500</v>
      </c>
      <c r="D61" s="31">
        <v>12</v>
      </c>
      <c r="E61" s="25">
        <f>C61*D61</f>
        <v>18000</v>
      </c>
      <c r="F61" s="22" t="s">
        <v>176</v>
      </c>
    </row>
    <row ht="119.25" customHeight="1" r="62" spans="1:6" x14ac:dyDescent="0.2">
      <c r="A62" s="71" t="s">
        <v>84</v>
      </c>
      <c r="B62" s="22" t="s">
        <v>85</v>
      </c>
      <c r="C62" s="25">
        <v>500</v>
      </c>
      <c r="D62" s="31">
        <v>12</v>
      </c>
      <c r="E62" s="25">
        <f>C62*D62</f>
        <v>6000</v>
      </c>
      <c r="F62" s="38" t="s">
        <v>177</v>
      </c>
    </row>
    <row ht="49.5" customHeight="1" r="63" spans="1:6" x14ac:dyDescent="0.2">
      <c r="A63" s="71" t="s">
        <v>86</v>
      </c>
      <c r="B63" s="22" t="s">
        <v>87</v>
      </c>
      <c r="C63" s="25">
        <v>10500</v>
      </c>
      <c r="D63" s="31">
        <v>1</v>
      </c>
      <c r="E63" s="25">
        <f>C63*D63</f>
        <v>10500</v>
      </c>
      <c r="F63" s="38" t="s">
        <v>178</v>
      </c>
    </row>
    <row ht="19.5" customHeight="1" r="64" spans="1:6" x14ac:dyDescent="0.2">
      <c r="A64" s="73">
        <v>2</v>
      </c>
      <c r="B64" s="170" t="s">
        <v>88</v>
      </c>
      <c r="C64" s="170"/>
      <c r="D64" s="170"/>
      <c r="E64" s="170"/>
      <c r="F64" s="170"/>
    </row>
    <row ht="85.5" customHeight="1" r="65" spans="1:6" s="4" customFormat="1" x14ac:dyDescent="0.2">
      <c r="A65" s="68" t="s">
        <v>17</v>
      </c>
      <c r="B65" s="22" t="s">
        <v>89</v>
      </c>
      <c r="C65" s="25">
        <v>3000</v>
      </c>
      <c r="D65" s="14">
        <v>12</v>
      </c>
      <c r="E65" s="25">
        <f>C65*D65</f>
        <v>36000</v>
      </c>
      <c r="F65" s="29" t="s">
        <v>179</v>
      </c>
    </row>
    <row ht="59.25" customHeight="1" r="66" spans="1:6" x14ac:dyDescent="0.2">
      <c r="A66" s="68" t="s">
        <v>19</v>
      </c>
      <c r="B66" s="22" t="s">
        <v>90</v>
      </c>
      <c r="C66" s="46">
        <v>9000</v>
      </c>
      <c r="D66" s="31">
        <v>1</v>
      </c>
      <c r="E66" s="25">
        <f>C66*D66</f>
        <v>9000</v>
      </c>
      <c r="F66" s="29" t="s">
        <v>180</v>
      </c>
    </row>
    <row ht="64.5" customHeight="1" r="67" spans="1:6" x14ac:dyDescent="0.2">
      <c r="A67" s="167" t="s">
        <v>181</v>
      </c>
      <c r="B67" s="171"/>
      <c r="C67" s="171"/>
      <c r="D67" s="171"/>
      <c r="E67" s="172"/>
      <c r="F67" s="30"/>
    </row>
    <row ht="25.15" customHeight="1" r="68" spans="1:6" x14ac:dyDescent="0.2">
      <c r="A68" s="74"/>
      <c r="B68" s="47" t="s">
        <v>92</v>
      </c>
      <c r="C68" s="28">
        <v>5000</v>
      </c>
      <c r="D68" s="14">
        <v>20</v>
      </c>
      <c r="E68" s="48">
        <f>C68*D68</f>
        <v>100000</v>
      </c>
      <c r="F68" s="29" t="s">
        <v>182</v>
      </c>
    </row>
    <row ht="36.75" customHeight="1" r="69" spans="1:6" x14ac:dyDescent="0.2">
      <c r="A69" s="75"/>
      <c r="B69" s="22" t="s">
        <v>93</v>
      </c>
      <c r="C69" s="28">
        <v>7000</v>
      </c>
      <c r="D69" s="14">
        <v>12</v>
      </c>
      <c r="E69" s="48">
        <f>C69*D69</f>
        <v>84000</v>
      </c>
      <c r="F69" s="22" t="s">
        <v>173</v>
      </c>
    </row>
    <row ht="30.75" customHeight="1" r="70" spans="1:6" x14ac:dyDescent="0.2">
      <c r="A70" s="75"/>
      <c r="B70" s="47" t="s">
        <v>94</v>
      </c>
      <c r="C70" s="49" t="s">
        <v>46</v>
      </c>
      <c r="D70" s="14" t="s">
        <v>46</v>
      </c>
      <c r="E70" s="48">
        <v>10000</v>
      </c>
      <c r="F70" s="29" t="s">
        <v>183</v>
      </c>
    </row>
    <row ht="39.75" customHeight="1" r="71" spans="1:6" x14ac:dyDescent="0.2">
      <c r="A71" s="75"/>
      <c r="B71" s="22" t="s">
        <v>95</v>
      </c>
      <c r="C71" s="28">
        <v>1500</v>
      </c>
      <c r="D71" s="14">
        <v>20</v>
      </c>
      <c r="E71" s="48">
        <f>C71*D71</f>
        <v>30000</v>
      </c>
      <c r="F71" s="29" t="s">
        <v>184</v>
      </c>
    </row>
    <row ht="26.25" customHeight="1" r="72" spans="1:6" x14ac:dyDescent="0.2">
      <c r="A72" s="75"/>
      <c r="B72" s="47" t="s">
        <v>96</v>
      </c>
      <c r="C72" s="28">
        <v>27500</v>
      </c>
      <c r="D72" s="14">
        <v>1</v>
      </c>
      <c r="E72" s="48">
        <f>C72*D72</f>
        <v>27500</v>
      </c>
      <c r="F72" s="50" t="s">
        <v>185</v>
      </c>
    </row>
    <row ht="27.75" customHeight="1" r="73" spans="1:6" x14ac:dyDescent="0.2">
      <c r="A73" s="75"/>
      <c r="B73" s="47" t="s">
        <v>97</v>
      </c>
      <c r="C73" s="31" t="s">
        <v>46</v>
      </c>
      <c r="D73" s="14" t="s">
        <v>46</v>
      </c>
      <c r="E73" s="48">
        <v>18000</v>
      </c>
      <c r="F73" s="29" t="s">
        <v>186</v>
      </c>
    </row>
    <row ht="27" customHeight="1" r="74" spans="1:6" x14ac:dyDescent="0.2">
      <c r="A74" s="75"/>
      <c r="B74" s="47" t="s">
        <v>98</v>
      </c>
      <c r="C74" s="31" t="s">
        <v>46</v>
      </c>
      <c r="D74" s="14" t="s">
        <v>46</v>
      </c>
      <c r="E74" s="25">
        <v>40000</v>
      </c>
      <c r="F74" s="29" t="s">
        <v>187</v>
      </c>
    </row>
    <row ht="28.5" customHeight="1" r="75" spans="1:6" x14ac:dyDescent="0.2">
      <c r="A75" s="75"/>
      <c r="B75" s="47" t="s">
        <v>99</v>
      </c>
      <c r="C75" s="31" t="s">
        <v>46</v>
      </c>
      <c r="D75" s="14" t="s">
        <v>46</v>
      </c>
      <c r="E75" s="28">
        <v>112000</v>
      </c>
      <c r="F75" s="47" t="s">
        <v>188</v>
      </c>
    </row>
    <row ht="25.5" customHeight="1" r="76" spans="1:6" x14ac:dyDescent="0.2">
      <c r="A76" s="76"/>
      <c r="B76" s="47" t="s">
        <v>100</v>
      </c>
      <c r="C76" s="31" t="s">
        <v>46</v>
      </c>
      <c r="D76" s="14" t="s">
        <v>46</v>
      </c>
      <c r="E76" s="28">
        <v>70000</v>
      </c>
      <c r="F76" s="29" t="s">
        <v>189</v>
      </c>
    </row>
    <row ht="30.75" customHeight="1" r="77" spans="1:6" x14ac:dyDescent="0.2">
      <c r="A77" s="76"/>
      <c r="B77" s="47" t="s">
        <v>101</v>
      </c>
      <c r="C77" s="31" t="s">
        <v>46</v>
      </c>
      <c r="D77" s="14" t="s">
        <v>46</v>
      </c>
      <c r="E77" s="28">
        <v>25000</v>
      </c>
      <c r="F77" s="29" t="s">
        <v>190</v>
      </c>
    </row>
    <row ht="49.5" customHeight="1" r="78" spans="1:6" x14ac:dyDescent="0.2">
      <c r="A78" s="76"/>
      <c r="B78" s="22" t="s">
        <v>102</v>
      </c>
      <c r="C78" s="28" t="s">
        <v>11</v>
      </c>
      <c r="D78" s="31" t="s">
        <v>11</v>
      </c>
      <c r="E78" s="28">
        <v>16000</v>
      </c>
      <c r="F78" s="29" t="s">
        <v>191</v>
      </c>
    </row>
    <row ht="27" customHeight="1" r="79" spans="1:6" x14ac:dyDescent="0.2">
      <c r="A79" s="76"/>
      <c r="B79" s="47" t="s">
        <v>103</v>
      </c>
      <c r="C79" s="28">
        <v>850</v>
      </c>
      <c r="D79" s="14">
        <v>30</v>
      </c>
      <c r="E79" s="28">
        <f>C79*D79</f>
        <v>25500</v>
      </c>
      <c r="F79" s="29" t="s">
        <v>192</v>
      </c>
    </row>
    <row ht="32.25" customHeight="1" r="80" spans="1:6" x14ac:dyDescent="0.2">
      <c r="A80" s="76"/>
      <c r="B80" s="22" t="s">
        <v>66</v>
      </c>
      <c r="C80" s="28">
        <v>4623.5</v>
      </c>
      <c r="D80" s="14">
        <v>12</v>
      </c>
      <c r="E80" s="28">
        <f>C80*D80</f>
        <v>55482</v>
      </c>
      <c r="F80" s="29" t="s">
        <v>193</v>
      </c>
    </row>
    <row ht="56.25" customHeight="1" r="81" spans="1:6" x14ac:dyDescent="0.2">
      <c r="A81" s="76"/>
      <c r="B81" s="51" t="s">
        <v>104</v>
      </c>
      <c r="C81" s="52" t="s">
        <v>11</v>
      </c>
      <c r="D81" s="53" t="s">
        <v>11</v>
      </c>
      <c r="E81" s="54">
        <v>125000</v>
      </c>
      <c r="F81" s="55" t="s">
        <v>216</v>
      </c>
    </row>
    <row ht="23.25" customHeight="1" r="82" spans="1:6" x14ac:dyDescent="0.2">
      <c r="A82" s="173" t="s">
        <v>105</v>
      </c>
      <c r="B82" s="173" t="s">
        <v>104</v>
      </c>
      <c r="C82" s="173" t="s">
        <v>11</v>
      </c>
      <c r="D82" s="173" t="s">
        <v>11</v>
      </c>
      <c r="E82" s="173">
        <v>250000</v>
      </c>
      <c r="F82" s="30"/>
    </row>
    <row ht="54" customHeight="1" r="83" spans="1:6" x14ac:dyDescent="0.2">
      <c r="A83" s="174"/>
      <c r="B83" s="22" t="s">
        <v>106</v>
      </c>
      <c r="C83" s="25" t="s">
        <v>11</v>
      </c>
      <c r="D83" s="31" t="s">
        <v>11</v>
      </c>
      <c r="E83" s="25">
        <v>7686</v>
      </c>
      <c r="F83" s="29" t="s">
        <v>194</v>
      </c>
    </row>
    <row ht="54" customHeight="1" r="84" spans="1:6" x14ac:dyDescent="0.2">
      <c r="A84" s="174"/>
      <c r="B84" s="47" t="s">
        <v>107</v>
      </c>
      <c r="C84" s="25" t="s">
        <v>11</v>
      </c>
      <c r="D84" s="31" t="s">
        <v>11</v>
      </c>
      <c r="E84" s="25">
        <v>5514</v>
      </c>
      <c r="F84" s="40" t="s">
        <v>195</v>
      </c>
    </row>
    <row ht="28.5" customHeight="1" r="85" spans="1:6" x14ac:dyDescent="0.2">
      <c r="A85" s="174"/>
      <c r="B85" s="47" t="s">
        <v>108</v>
      </c>
      <c r="C85" s="28">
        <v>10000</v>
      </c>
      <c r="D85" s="14">
        <v>1</v>
      </c>
      <c r="E85" s="28">
        <f>C85*D85</f>
        <v>10000</v>
      </c>
      <c r="F85" s="29" t="s">
        <v>196</v>
      </c>
    </row>
    <row ht="70.5" customHeight="1" r="86" spans="1:6" x14ac:dyDescent="0.2">
      <c r="A86" s="174"/>
      <c r="B86" s="47" t="s">
        <v>109</v>
      </c>
      <c r="C86" s="28">
        <v>4000</v>
      </c>
      <c r="D86" s="14">
        <v>20</v>
      </c>
      <c r="E86" s="28">
        <f>C86*D86</f>
        <v>80000</v>
      </c>
      <c r="F86" s="29" t="s">
        <v>197</v>
      </c>
    </row>
    <row ht="57.75" customHeight="1" r="87" spans="1:6" x14ac:dyDescent="0.2">
      <c r="A87" s="174"/>
      <c r="B87" s="47" t="s">
        <v>110</v>
      </c>
      <c r="C87" s="28">
        <v>4000</v>
      </c>
      <c r="D87" s="14">
        <v>5</v>
      </c>
      <c r="E87" s="28">
        <f>C87*D87</f>
        <v>20000</v>
      </c>
      <c r="F87" s="29" t="s">
        <v>198</v>
      </c>
    </row>
    <row ht="52.5" customHeight="1" r="88" spans="1:6" x14ac:dyDescent="0.2">
      <c r="A88" s="174"/>
      <c r="B88" s="47" t="s">
        <v>111</v>
      </c>
      <c r="C88" s="28">
        <v>4900</v>
      </c>
      <c r="D88" s="14">
        <v>1</v>
      </c>
      <c r="E88" s="28">
        <f>C88*D88</f>
        <v>4900</v>
      </c>
      <c r="F88" s="29" t="s">
        <v>199</v>
      </c>
    </row>
    <row ht="21.75" customHeight="1" r="89" spans="1:6" x14ac:dyDescent="0.2">
      <c r="A89" s="167" t="s">
        <v>23</v>
      </c>
      <c r="B89" s="167"/>
      <c r="C89" s="167"/>
      <c r="D89" s="167"/>
      <c r="E89" s="167"/>
      <c r="F89" s="30"/>
    </row>
    <row ht="17.45" customHeight="1" r="90" spans="1:6" x14ac:dyDescent="0.2">
      <c r="A90" s="168"/>
      <c r="B90" s="156" t="s">
        <v>27</v>
      </c>
      <c r="C90" s="156"/>
      <c r="D90" s="156"/>
      <c r="E90" s="156"/>
      <c r="F90" s="156"/>
    </row>
    <row ht="85.5" customHeight="1" r="91" spans="1:6" x14ac:dyDescent="0.2">
      <c r="A91" s="168"/>
      <c r="B91" s="22" t="s">
        <v>112</v>
      </c>
      <c r="C91" s="25">
        <v>1000</v>
      </c>
      <c r="D91" s="31">
        <v>620</v>
      </c>
      <c r="E91" s="25">
        <f>C91*D91</f>
        <v>620000</v>
      </c>
      <c r="F91" s="38" t="s">
        <v>200</v>
      </c>
    </row>
    <row ht="18.2" customHeight="1" r="92" spans="1:6" x14ac:dyDescent="0.2">
      <c r="A92" s="168"/>
      <c r="B92" s="156" t="s">
        <v>29</v>
      </c>
      <c r="C92" s="156"/>
      <c r="D92" s="156"/>
      <c r="E92" s="156"/>
      <c r="F92" s="156"/>
    </row>
    <row ht="60" customHeight="1" r="93" spans="1:6" x14ac:dyDescent="0.2">
      <c r="A93" s="168"/>
      <c r="B93" s="22" t="s">
        <v>201</v>
      </c>
      <c r="C93" s="25" t="s">
        <v>46</v>
      </c>
      <c r="D93" s="31" t="s">
        <v>46</v>
      </c>
      <c r="E93" s="28">
        <v>3465635</v>
      </c>
      <c r="F93" s="38" t="s">
        <v>202</v>
      </c>
    </row>
    <row ht="18.2" customHeight="1" r="94" spans="1:6" x14ac:dyDescent="0.2">
      <c r="A94" s="168"/>
      <c r="B94" s="56" t="s">
        <v>31</v>
      </c>
      <c r="C94" s="23" t="s">
        <v>115</v>
      </c>
      <c r="D94" s="57" t="s">
        <v>203</v>
      </c>
      <c r="E94" s="58"/>
      <c r="F94" s="59"/>
    </row>
    <row ht="42" customHeight="1" r="95" spans="1:6" x14ac:dyDescent="0.2">
      <c r="A95" s="168"/>
      <c r="B95" s="38" t="s">
        <v>204</v>
      </c>
      <c r="C95" s="28" t="s">
        <v>46</v>
      </c>
      <c r="D95" s="14" t="s">
        <v>46</v>
      </c>
      <c r="E95" s="60">
        <v>41195</v>
      </c>
      <c r="F95" s="38" t="s">
        <v>205</v>
      </c>
    </row>
    <row ht="23.25" customHeight="1" r="96" spans="1:6" x14ac:dyDescent="0.2">
      <c r="A96" s="168"/>
      <c r="B96" s="22" t="s">
        <v>206</v>
      </c>
      <c r="C96" s="28" t="s">
        <v>46</v>
      </c>
      <c r="D96" s="31" t="s">
        <v>46</v>
      </c>
      <c r="E96" s="28">
        <v>500000</v>
      </c>
      <c r="F96" s="38" t="s">
        <v>207</v>
      </c>
    </row>
    <row ht="63.75" customHeight="1" r="97" spans="1:6" x14ac:dyDescent="0.2">
      <c r="A97" s="168"/>
      <c r="B97" s="22" t="s">
        <v>119</v>
      </c>
      <c r="C97" s="28">
        <f>E97/D97</f>
        <v>859.436111111111</v>
      </c>
      <c r="D97" s="31">
        <v>360</v>
      </c>
      <c r="E97" s="28">
        <v>309397</v>
      </c>
      <c r="F97" s="38" t="s">
        <v>208</v>
      </c>
    </row>
    <row ht="38.25" customHeight="1" r="98" spans="1:6" x14ac:dyDescent="0.2">
      <c r="A98" s="168"/>
      <c r="B98" s="22" t="s">
        <v>120</v>
      </c>
      <c r="C98" s="28" t="s">
        <v>46</v>
      </c>
      <c r="D98" s="31" t="s">
        <v>46</v>
      </c>
      <c r="E98" s="28">
        <v>450000</v>
      </c>
      <c r="F98" s="40" t="s">
        <v>209</v>
      </c>
    </row>
    <row ht="65.25" customHeight="1" r="99" spans="1:6" x14ac:dyDescent="0.2">
      <c r="A99" s="168"/>
      <c r="B99" s="22" t="s">
        <v>121</v>
      </c>
      <c r="C99" s="28">
        <v>500</v>
      </c>
      <c r="D99" s="31">
        <v>30</v>
      </c>
      <c r="E99" s="28">
        <f>C99*D99</f>
        <v>15000</v>
      </c>
      <c r="F99" s="150" t="s">
        <v>210</v>
      </c>
    </row>
    <row ht="54.75" customHeight="1" r="100" spans="1:6" x14ac:dyDescent="0.2">
      <c r="A100" s="168"/>
      <c r="B100" s="22" t="s">
        <v>122</v>
      </c>
      <c r="C100" s="28">
        <v>5000</v>
      </c>
      <c r="D100" s="31">
        <v>12</v>
      </c>
      <c r="E100" s="28">
        <f>C100*D100</f>
        <v>60000</v>
      </c>
      <c r="F100" s="150"/>
    </row>
    <row ht="45" customHeight="1" r="101" spans="1:6" x14ac:dyDescent="0.2">
      <c r="A101" s="168"/>
      <c r="B101" s="22" t="s">
        <v>123</v>
      </c>
      <c r="C101" s="28" t="s">
        <v>46</v>
      </c>
      <c r="D101" s="31" t="s">
        <v>46</v>
      </c>
      <c r="E101" s="28">
        <v>22000</v>
      </c>
      <c r="F101" s="38" t="s">
        <v>211</v>
      </c>
    </row>
    <row ht="12.75" customHeight="1" r="102" spans="1:6" x14ac:dyDescent="0.2">
      <c r="B102" s="5"/>
      <c r="C102" s="6"/>
      <c r="E102" s="8"/>
      <c r="F102" s="5"/>
    </row>
  </sheetData>
  <mergeCells count="35">
    <mergeCell ref="A2:F2"/>
    <mergeCell ref="A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22:F22"/>
    <mergeCell ref="A35:F35"/>
    <mergeCell ref="A36:F36"/>
    <mergeCell ref="B37:F37"/>
    <mergeCell ref="C40:F40"/>
    <mergeCell ref="C44:F44"/>
    <mergeCell ref="C47:F47"/>
    <mergeCell ref="C54:F54"/>
    <mergeCell ref="E56:F56"/>
    <mergeCell ref="B64:F64"/>
    <mergeCell ref="A67:E67"/>
    <mergeCell ref="A82:E82"/>
    <mergeCell ref="A83:A88"/>
    <mergeCell ref="A89:E89"/>
    <mergeCell ref="A90:A101"/>
    <mergeCell ref="B90:F90"/>
    <mergeCell ref="B92:F92"/>
    <mergeCell ref="F99:F100"/>
  </mergeCells>
  <hyperlinks>
    <hyperlink ref="F72" r:id="rId1" xr:uid="{00000000-0004-0000-0100-000000000000}"/>
  </hyperlinks>
  <pageMargins left="0.7" right="0.7" top="0.44791666666666702" bottom="0.27500000000000002" header="0.511811023622047" footer="0.511811023622047"/>
  <pageSetup paperSize="9" scale="65" fitToHeight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СМЕТА 2022 (2023) гг</vt:lpstr>
      <vt:lpstr>ФЭО 2022 (2023)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Александр</cp:lastModifiedBy>
  <cp:revision>29</cp:revision>
  <cp:lastPrinted>2022-07-16T18:33:03Z</cp:lastPrinted>
  <dcterms:created xsi:type="dcterms:W3CDTF">2022-07-16T17:12:57Z</dcterms:created>
  <dcterms:modified xsi:type="dcterms:W3CDTF">2022-07-18T20:05:13Z</dcterms:modified>
  <dc:language>ru-RU</dc:language>
</cp:coreProperties>
</file>